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EstaPastaDeTrabalho" defaultThemeVersion="124226"/>
  <mc:AlternateContent xmlns:mc="http://schemas.openxmlformats.org/markup-compatibility/2006">
    <mc:Choice Requires="x15">
      <x15ac:absPath xmlns:x15ac="http://schemas.microsoft.com/office/spreadsheetml/2010/11/ac" url="https://centropaulasouza-my.sharepoint.com/personal/f294editais_cps_sp_gov_br/Documents/2026/Editais de Ampliação/999 Documentos Importantes/"/>
    </mc:Choice>
  </mc:AlternateContent>
  <xr:revisionPtr revIDLastSave="1" documentId="14_{B37B5DB6-440C-41EB-A211-8EB56CDFE938}" xr6:coauthVersionLast="47" xr6:coauthVersionMax="47" xr10:uidLastSave="{27CA6E08-9D64-4549-9F94-33303824A36E}"/>
  <bookViews>
    <workbookView xWindow="-24120" yWindow="2475" windowWidth="24240" windowHeight="1302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<sst xmlns="http://schemas.openxmlformats.org/spreadsheetml/2006/main" count="216" uniqueCount="180">
  <si>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</si>
  <si>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</si>
  <si>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</si>
  <si>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</si>
  <si>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</si>
  <si>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</si>
  <si>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</si>
  <si>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</si>
  <si>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</si>
  <si>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</si>
  <si>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</si>
  <si>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</si>
  <si>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</si>
  <si>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</si>
  <si>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</si>
  <si>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</si>
  <si>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</si>
  <si>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</si>
  <si>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</si>
  <si>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</si>
  <si>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</si>
  <si>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</si>
  <si>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</si>
  <si>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</si>
  <si>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</si>
  <si>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</si>
  <si>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</si>
  <si>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</si>
  <si>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</si>
  <si>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</si>
  <si>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</si>
  <si>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</si>
  <si>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</si>
  <si>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</si>
  <si>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</si>
  <si>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</si>
  <si>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</si>
  <si>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</si>
  <si>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</si>
  <si>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</si>
  <si>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</si>
  <si>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</si>
  <si>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</si>
  <si>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</si>
  <si>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</si>
  <si>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</si>
  <si>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</si>
  <si>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</si>
  <si>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</si>
  <si>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</si>
  <si>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</si>
  <si>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</si>
  <si>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</si>
  <si>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</si>
  <si>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</si>
  <si>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</si>
  <si>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</si>
  <si>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</si>
  <si>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</si>
  <si>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</si>
  <si>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</si>
  <si>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</si>
  <si>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</si>
  <si>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</si>
  <si>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</si>
  <si>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</si>
  <si>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</si>
  <si>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</si>
  <si>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</si>
  <si>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</si>
  <si>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</si>
  <si>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</si>
  <si>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</si>
  <si>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</si>
  <si>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</si>
  <si>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</si>
  <si>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</si>
  <si>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</si>
  <si>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</si>
  <si>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</si>
  <si>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</si>
  <si>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</si>
  <si>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</si>
  <si>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</si>
  <si>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</si>
  <si>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</si>
  <si>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</si>
  <si>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</si>
  <si>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</si>
  <si>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</si>
  <si>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</si>
  <si>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</si>
  <si>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</si>
  <si>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</si>
  <si>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</si>
  <si>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</si>
  <si>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</si>
  <si>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</si>
  <si>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</si>
  <si>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</si>
  <si>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</si>
  <si>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</si>
  <si>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</si>
  <si>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</si>
  <si>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</si>
  <si>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</si>
  <si>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</si>
  <si>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</si>
  <si>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</si>
  <si>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</si>
  <si>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</si>
  <si>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</si>
  <si>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</si>
  <si>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</si>
  <si>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</si>
  <si>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</si>
  <si>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</si>
  <si>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</si>
  <si>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</si>
  <si>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</si>
  <si>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</si>
  <si>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</si>
  <si>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</si>
  <si>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</si>
  <si>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</si>
  <si>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</si>
  <si>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</si>
  <si>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</si>
  <si>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</si>
  <si>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</si>
  <si>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</si>
  <si>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</si>
  <si>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</si>
  <si>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</si>
  <si>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</si>
  <si>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</si>
  <si>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</si>
  <si>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</si>
  <si>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</si>
  <si>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</si>
  <si>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</si>
  <si>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</si>
  <si>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</si>
  <si>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</si>
  <si>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</si>
  <si>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</si>
  <si>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</si>
  <si>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</si>
  <si>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</si>
  <si>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</si>
  <si>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</si>
  <si>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</si>
  <si>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</si>
  <si>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</si>
  <si>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</si>
  <si>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</si>
  <si>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</si>
  <si>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</si>
  <si>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</si>
  <si>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</si>
  <si>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</si>
  <si>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</si>
  <si>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</si>
  <si>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</si>
  <si>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</si>
  <si>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</si>
  <si>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</si>
  <si>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</si>
  <si>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</si>
  <si>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</si>
  <si>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</si>
  <si>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</si>
  <si>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</si>
  <si>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</si>
  <si>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</si>
  <si>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</si>
  <si>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</si>
  <si>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</si>
  <si>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</si>
  <si>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Fatec Giuliano Cecchettini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</si>
</sst>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41" zoomScaleNormal="100" zoomScaleSheetLayoutView="84" workbookViewId="0">
      <selection activeCell="C11" sqref="C11:G11"/>
    </sheetView>
  </sheetViews>
  <sheetFormatPr defaultColWidth="9.109375" defaultRowHeight="12" x14ac:dyDescent="0.25"/>
  <cols>
    <col min="1" max="1" width="2.88671875" style="6" customWidth="1"/>
    <col min="2" max="2" width="35.5546875" style="2" customWidth="1"/>
    <col min="3" max="3" width="22" style="29" customWidth="1"/>
    <col min="4" max="4" width="17.88671875" style="2" customWidth="1"/>
    <col min="5" max="5" width="14.6640625" style="2" customWidth="1"/>
    <col min="6" max="6" width="21.5546875" style="2" customWidth="1"/>
    <col min="7" max="7" width="19.6640625" style="28" customWidth="1"/>
    <col min="8" max="8" width="18.5546875" style="28" hidden="1" customWidth="1"/>
    <col min="9" max="10" width="18.5546875" style="2" hidden="1" customWidth="1"/>
    <col min="11" max="11" width="23.33203125" style="2" hidden="1" customWidth="1"/>
    <col min="12" max="12" width="25.6640625" style="2" hidden="1" customWidth="1"/>
    <col min="13" max="15" width="5.6640625" style="2" hidden="1" customWidth="1"/>
    <col min="16" max="16" width="1" style="2" hidden="1" customWidth="1"/>
    <col min="17" max="17" width="29.109375" style="2" hidden="1" customWidth="1"/>
    <col min="18" max="18" width="12.33203125" style="24" customWidth="1"/>
    <col min="19" max="19" width="9.109375" style="24" hidden="1" customWidth="1"/>
    <col min="20" max="22" width="8" style="61" hidden="1" customWidth="1"/>
    <col min="23" max="23" width="11.33203125" style="61" hidden="1" customWidth="1"/>
    <col min="24" max="24" width="0" style="24" hidden="1" customWidth="1"/>
    <col min="25" max="38" width="9.109375" style="24"/>
    <col min="39" max="16384" width="9.10937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5">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3">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5">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5">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3">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5">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5">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5">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5">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5">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5">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3">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3">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5">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3">
      <c r="A37" s="262"/>
      <c r="B37" s="263"/>
      <c r="C37" s="217"/>
      <c r="D37" s="176"/>
      <c r="E37" s="120">
        <f ca="1">TODAY()</f>
        <v>46240</v>
      </c>
      <c r="F37" s="142" t="str">
        <f>J43</f>
        <v/>
      </c>
      <c r="G37" s="143" t="str">
        <f>K43</f>
        <v/>
      </c>
      <c r="H37" s="129"/>
      <c r="I37" s="14"/>
      <c r="J37" s="14"/>
      <c r="K37" s="14"/>
      <c r="L37" s="12">
        <f>IF(E30="x",1,0)</f>
        <v>0</v>
      </c>
      <c r="M37" s="15"/>
      <c r="N37" s="12"/>
      <c r="O37" s="14"/>
    </row>
    <row r="38" spans="1:54" ht="86.25" customHeight="1" thickBot="1" x14ac:dyDescent="0.35">
      <c r="A38" s="264"/>
      <c r="B38" s="265"/>
      <c r="C38" s="218" t="s">
        <v>46</v>
      </c>
      <c r="D38" s="219"/>
      <c r="E38" s="186" t="s">
        <v>47</v>
      </c>
      <c r="F38" s="310" t="s">
        <v>22</v>
      </c>
      <c r="G38" s="311"/>
      <c r="H38" s="129"/>
      <c r="I38" s="14">
        <f ca="1">IF(J38&lt;5,1,0)</f>
        <v>0</v>
      </c>
      <c r="J38" s="2">
        <f ca="1">YEARFRAC(C33,I41,1)</f>
        <v>126.60026732203683</v>
      </c>
      <c r="K38">
        <f ca="1">(J38-TRUNC(J38))*12</f>
        <v>7.2032078644419357</v>
      </c>
      <c r="L38" s="12"/>
      <c r="M38" s="15"/>
      <c r="N38" s="12"/>
      <c r="O38" s="14"/>
      <c r="S38" s="24" t="str">
        <f>F37</f>
        <v/>
      </c>
      <c r="U38" s="61" t="str">
        <f>G37</f>
        <v/>
      </c>
    </row>
    <row r="39" spans="1:54" ht="42" customHeight="1" x14ac:dyDescent="0.3">
      <c r="A39" s="177"/>
      <c r="B39" s="178"/>
      <c r="C39" s="179" t="s">
        <v>48</v>
      </c>
      <c r="D39" s="179" t="s">
        <v>49</v>
      </c>
      <c r="E39" s="183"/>
      <c r="F39" s="184"/>
      <c r="G39" s="185"/>
      <c r="H39" s="129"/>
      <c r="I39" s="14"/>
      <c r="K39"/>
      <c r="L39" s="12"/>
      <c r="M39" s="15"/>
      <c r="N39" s="12"/>
      <c r="O39" s="14"/>
    </row>
    <row r="40" spans="1:54" ht="54" customHeight="1" x14ac:dyDescent="0.25">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3">
      <c r="A41" s="107">
        <v>11</v>
      </c>
      <c r="B41" s="180" t="s">
        <v>51</v>
      </c>
      <c r="C41" s="201"/>
      <c r="D41" s="202"/>
      <c r="E41" s="188">
        <f>W41*25</f>
        <v>0</v>
      </c>
      <c r="F41" s="211"/>
      <c r="G41" s="212"/>
      <c r="H41" s="128"/>
      <c r="I41" s="34">
        <f ca="1">TODAY()</f>
        <v>46240</v>
      </c>
      <c r="J41" s="2">
        <f ca="1">YEARFRAC(D37,E37,1)</f>
        <v>126.60026732203683</v>
      </c>
      <c r="K41">
        <f ca="1">(J41-TRUNC(J41))*12</f>
        <v>7.2032078644419357</v>
      </c>
      <c r="L41" s="12" t="e">
        <f>IF(#REF!="x",1,0)</f>
        <v>#REF!</v>
      </c>
      <c r="M41" s="18"/>
      <c r="N41" s="12"/>
      <c r="O41" s="17"/>
      <c r="S41" s="24">
        <f>C41</f>
        <v>0</v>
      </c>
      <c r="U41" s="61">
        <f>D41</f>
        <v>0</v>
      </c>
      <c r="W41" s="61">
        <f>S41+U41/12</f>
        <v>0</v>
      </c>
    </row>
    <row r="42" spans="1:54" ht="113.4" customHeight="1" x14ac:dyDescent="0.25">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3">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3">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3">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3">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 customHeight="1" x14ac:dyDescent="0.2">
      <c r="A59" s="234">
        <v>22</v>
      </c>
      <c r="B59" s="228" t="s">
        <v>75</v>
      </c>
      <c r="C59" s="30" t="s">
        <v>76</v>
      </c>
      <c r="D59" s="89"/>
      <c r="E59" s="190">
        <f>D59*5</f>
        <v>0</v>
      </c>
      <c r="F59" s="207"/>
      <c r="G59" s="208"/>
      <c r="H59" s="139"/>
      <c r="I59" s="8"/>
      <c r="J59" s="8"/>
      <c r="K59" s="8"/>
      <c r="L59" s="8"/>
      <c r="M59" s="8"/>
      <c r="N59" s="8"/>
      <c r="O59" s="8"/>
    </row>
    <row r="60" spans="1:54" ht="51.9" customHeight="1" x14ac:dyDescent="0.2">
      <c r="A60" s="235"/>
      <c r="B60" s="225"/>
      <c r="C60" s="77" t="s">
        <v>77</v>
      </c>
      <c r="D60" s="90"/>
      <c r="E60" s="190">
        <f>D60*2.5</f>
        <v>0</v>
      </c>
      <c r="F60" s="207"/>
      <c r="G60" s="208"/>
      <c r="H60" s="139"/>
      <c r="I60" s="8"/>
      <c r="J60" s="8"/>
      <c r="K60" s="8"/>
      <c r="L60" s="8"/>
      <c r="M60" s="8"/>
      <c r="N60" s="8"/>
      <c r="O60" s="8"/>
    </row>
    <row r="61" spans="1:54" ht="51.9" customHeight="1" x14ac:dyDescent="0.2">
      <c r="A61" s="101">
        <v>23</v>
      </c>
      <c r="B61" s="77" t="s">
        <v>78</v>
      </c>
      <c r="C61" s="77" t="s">
        <v>79</v>
      </c>
      <c r="D61" s="90"/>
      <c r="E61" s="190">
        <f>D61*2</f>
        <v>0</v>
      </c>
      <c r="F61" s="207"/>
      <c r="G61" s="208"/>
      <c r="H61" s="139"/>
      <c r="I61" s="8"/>
      <c r="J61" s="8"/>
      <c r="K61" s="8"/>
      <c r="L61" s="8"/>
      <c r="M61" s="8"/>
      <c r="N61" s="8"/>
      <c r="O61" s="8"/>
    </row>
    <row r="62" spans="1:54" ht="51.9"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 hidden="1" customHeight="1" x14ac:dyDescent="0.2">
      <c r="A68" s="45">
        <v>26</v>
      </c>
      <c r="B68" s="30" t="s">
        <v>91</v>
      </c>
      <c r="C68" s="30" t="s">
        <v>92</v>
      </c>
      <c r="D68" s="94"/>
      <c r="E68" s="190">
        <f>D68*2</f>
        <v>0</v>
      </c>
      <c r="F68" s="207"/>
      <c r="G68" s="208"/>
      <c r="H68" s="5"/>
      <c r="I68" s="8"/>
      <c r="J68" s="8"/>
      <c r="K68" s="8"/>
      <c r="L68" s="5"/>
      <c r="M68" s="8"/>
      <c r="N68" s="8"/>
      <c r="O68" s="8"/>
    </row>
    <row r="69" spans="1:38" ht="27.9" hidden="1" customHeight="1" x14ac:dyDescent="0.2">
      <c r="A69" s="105">
        <v>27</v>
      </c>
      <c r="B69" s="30" t="s">
        <v>93</v>
      </c>
      <c r="C69" s="30" t="s">
        <v>94</v>
      </c>
      <c r="D69" s="94"/>
      <c r="E69" s="190">
        <f>D69</f>
        <v>0</v>
      </c>
      <c r="F69" s="207"/>
      <c r="G69" s="208"/>
      <c r="H69" s="139"/>
      <c r="I69" s="5"/>
      <c r="J69" s="5"/>
      <c r="K69" s="5"/>
      <c r="L69" s="8"/>
      <c r="M69" s="5"/>
      <c r="N69" s="5"/>
      <c r="O69" s="5"/>
    </row>
    <row r="70" spans="1:38" ht="27.9"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3">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3">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5">
      <c r="A123" s="161"/>
      <c r="B123" s="153"/>
      <c r="C123" s="162"/>
      <c r="D123" s="153"/>
      <c r="E123" s="153"/>
      <c r="F123" s="153"/>
      <c r="G123" s="154"/>
      <c r="H123" s="2"/>
    </row>
    <row r="124" spans="1:38" ht="38.25" customHeight="1" thickBot="1" x14ac:dyDescent="0.3">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3">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5">
      <c r="A128" s="344" t="s">
        <v>174</v>
      </c>
      <c r="B128" s="344"/>
      <c r="C128" s="338"/>
      <c r="D128" s="338"/>
      <c r="E128" s="338"/>
      <c r="F128" s="338"/>
      <c r="G128" s="339"/>
    </row>
    <row r="129" spans="1:7" ht="25.5" customHeight="1" x14ac:dyDescent="0.25">
      <c r="A129" s="345"/>
      <c r="B129" s="345"/>
      <c r="C129" s="334"/>
      <c r="D129" s="334"/>
      <c r="E129" s="340">
        <f ca="1">NOW()</f>
        <v>46240.604315625002</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3.8" x14ac:dyDescent="0.25">
      <c r="A134" s="345"/>
      <c r="B134" s="345"/>
      <c r="C134" s="334"/>
      <c r="D134" s="334"/>
      <c r="E134" s="334" t="s">
        <v>175</v>
      </c>
      <c r="F134" s="334"/>
      <c r="G134" s="341"/>
    </row>
    <row r="135" spans="1:7" ht="14.4" thickBot="1" x14ac:dyDescent="0.3">
      <c r="A135" s="159"/>
      <c r="B135" s="160"/>
      <c r="C135" s="343"/>
      <c r="D135" s="343"/>
      <c r="E135" s="157"/>
      <c r="F135" s="158"/>
      <c r="G135" s="342"/>
    </row>
    <row r="136" spans="1:7" ht="13.8" x14ac:dyDescent="0.25">
      <c r="A136" s="62"/>
      <c r="C136" s="155"/>
      <c r="D136" s="155"/>
      <c r="E136" s="155"/>
      <c r="F136" s="155"/>
      <c r="G136" s="156"/>
    </row>
    <row r="137" spans="1:7" x14ac:dyDescent="0.25">
      <c r="A137" s="62"/>
    </row>
    <row r="138" spans="1:7" x14ac:dyDescent="0.25">
      <c r="A138" s="62"/>
    </row>
    <row r="139" spans="1:7" x14ac:dyDescent="0.25">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f294editais - Fatec Franco da Rocha - Editais</cp:lastModifiedBy>
  <cp:revision/>
  <cp:lastPrinted>2026-01-26T15:01:00Z</cp:lastPrinted>
  <dcterms:created xsi:type="dcterms:W3CDTF">2014-10-07T12:05:22Z</dcterms:created>
  <dcterms:modified xsi:type="dcterms:W3CDTF">2026-08-06T17:30:18Z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