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EstaPastaDeTrabalho" defaultThemeVersion="124226"/>
  <mc:AlternateContent xmlns:mc="http://schemas.openxmlformats.org/markup-compatibility/2006">
    <mc:Choice Requires="x15">
      <x15ac:absPath xmlns:x15ac="http://schemas.microsoft.com/office/spreadsheetml/2010/11/ac" url="C:\Users\Administrativo\Desktop\EDITAIS PARA PUBLICAR (2026)\"/>
    </mc:Choice>
  </mc:AlternateContent>
  <xr:revisionPtr revIDLastSave="0" documentId="13_ncr:1_{87CE31AE-14DA-4D8B-BE00-E55D0DF22ED7}" xr6:coauthVersionLast="47" xr6:coauthVersionMax="47" xr10:uidLastSave="{00000000-0000-0000-0000-000000000000}"/>
  <bookViews>
    <workbookView xWindow="28680" yWindow="-2160" windowWidth="24240" windowHeight="1302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<sst xmlns="http://schemas.openxmlformats.org/spreadsheetml/2006/main" count="216" uniqueCount="180">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</sst>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G15" sqref="G15:G17"/>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c r="D10" s="281"/>
      <c r="E10" s="281"/>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13</v>
      </c>
      <c r="C11" s="285"/>
      <c r="D11" s="286"/>
      <c r="E11" s="286"/>
      <c r="F11" s="286"/>
      <c r="G11" s="287"/>
      <c r="H11" s="118"/>
      <c r="I11" s="7"/>
      <c r="J11" s="7"/>
      <c r="K11" s="7"/>
      <c r="L11" s="7" t="e">
        <f>IF(AND(H10=0,I10=1,J10=0),1,0)</f>
        <v>#REF!</v>
      </c>
      <c r="M11" s="7"/>
      <c r="N11" s="7"/>
      <c r="O11" s="7"/>
    </row>
    <row r="12" spans="1:18" ht="96" customHeight="1" x14ac:dyDescent="0.25">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179</v>
      </c>
      <c r="H15" s="7"/>
      <c r="I15" s="7"/>
      <c r="J15" s="7"/>
      <c r="K15" s="7"/>
      <c r="L15" s="7" t="e">
        <f>IF(AND(L10=1,OR(L12=1,L13=1,L14=1)),1,0)</f>
        <v>#REF!</v>
      </c>
      <c r="M15" s="7"/>
      <c r="N15" s="7"/>
      <c r="O15" s="7"/>
    </row>
    <row r="16" spans="1:18" ht="59.25" customHeight="1" x14ac:dyDescent="0.25">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30</v>
      </c>
      <c r="C25" s="78"/>
      <c r="D25" s="30">
        <v>50</v>
      </c>
      <c r="E25" s="31"/>
      <c r="F25" s="278"/>
      <c r="G25" s="279"/>
      <c r="H25" s="203"/>
      <c r="I25" s="7">
        <f t="shared" si="0"/>
        <v>0</v>
      </c>
      <c r="J25" s="7">
        <f t="shared" si="1"/>
        <v>0</v>
      </c>
      <c r="K25" s="7"/>
      <c r="L25" s="9"/>
      <c r="M25" s="9"/>
      <c r="N25" s="9"/>
      <c r="O25" s="7"/>
    </row>
    <row r="26" spans="1:38" ht="32.15" customHeight="1" x14ac:dyDescent="0.25">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40</v>
      </c>
      <c r="C32" s="40"/>
      <c r="D32" s="38"/>
      <c r="E32" s="323"/>
      <c r="F32" s="311"/>
      <c r="G32" s="312"/>
      <c r="H32" s="124"/>
      <c r="I32" s="7"/>
      <c r="J32" s="7"/>
      <c r="K32" s="7"/>
      <c r="L32" s="11"/>
      <c r="M32" s="10"/>
      <c r="N32" s="11"/>
      <c r="O32" s="7"/>
    </row>
    <row r="33" spans="1:54" ht="39.75" customHeight="1" thickBot="1" x14ac:dyDescent="0.3">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5">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46099</v>
      </c>
      <c r="F37" s="135" t="str">
        <f>J43</f>
        <v/>
      </c>
      <c r="G37" s="136" t="str">
        <f>K43</f>
        <v/>
      </c>
      <c r="H37" s="122"/>
      <c r="I37" s="13"/>
      <c r="J37" s="13"/>
      <c r="K37" s="13"/>
      <c r="L37" s="11">
        <f>IF(E30="x",1,0)</f>
        <v>0</v>
      </c>
      <c r="M37" s="14"/>
      <c r="N37" s="11"/>
      <c r="O37" s="13"/>
    </row>
    <row r="38" spans="1:54" ht="86.25" customHeight="1" thickBot="1" x14ac:dyDescent="0.4">
      <c r="A38" s="332"/>
      <c r="B38" s="333"/>
      <c r="C38" s="346" t="s">
        <v>49</v>
      </c>
      <c r="D38" s="347"/>
      <c r="E38" s="177" t="s">
        <v>50</v>
      </c>
      <c r="F38" s="241" t="s">
        <v>25</v>
      </c>
      <c r="G38" s="242"/>
      <c r="H38" s="122"/>
      <c r="I38" s="13">
        <f ca="1">IF(J38&lt;5,1,0)</f>
        <v>0</v>
      </c>
      <c r="J38" s="2">
        <f ca="1">YEARFRAC(C33,I41,1)</f>
        <v>126.21422411934635</v>
      </c>
      <c r="K38">
        <f ca="1">(J38-TRUNC(J38))*12</f>
        <v>2.5706894321562572</v>
      </c>
      <c r="L38" s="11"/>
      <c r="M38" s="14"/>
      <c r="N38" s="11"/>
      <c r="O38" s="13"/>
      <c r="S38" s="23" t="str">
        <f>F37</f>
        <v/>
      </c>
      <c r="U38" s="59" t="str">
        <f>G37</f>
        <v/>
      </c>
    </row>
    <row r="39" spans="1:54" ht="42" customHeight="1" x14ac:dyDescent="0.35">
      <c r="A39" s="168"/>
      <c r="B39" s="169"/>
      <c r="C39" s="170" t="s">
        <v>51</v>
      </c>
      <c r="D39" s="170" t="s">
        <v>52</v>
      </c>
      <c r="E39" s="174"/>
      <c r="F39" s="175"/>
      <c r="G39" s="176"/>
      <c r="H39" s="122"/>
      <c r="I39" s="13"/>
      <c r="K39"/>
      <c r="L39" s="11"/>
      <c r="M39" s="14"/>
      <c r="N39" s="11"/>
      <c r="O39" s="13"/>
    </row>
    <row r="40" spans="1:54" ht="54" customHeight="1" x14ac:dyDescent="0.25">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54</v>
      </c>
      <c r="C41" s="191"/>
      <c r="D41" s="192"/>
      <c r="E41" s="178">
        <f>W41*25</f>
        <v>0</v>
      </c>
      <c r="F41" s="324"/>
      <c r="G41" s="325"/>
      <c r="H41" s="121"/>
      <c r="I41" s="32">
        <f ca="1">TODAY()</f>
        <v>46099</v>
      </c>
      <c r="J41" s="2">
        <f ca="1">YEARFRAC(D37,E37,1)</f>
        <v>126.21422411934635</v>
      </c>
      <c r="K41">
        <f ca="1">(J41-TRUNC(J41))*12</f>
        <v>2.5706894321562572</v>
      </c>
      <c r="L41" s="11" t="e">
        <f>IF(#REF!="x",1,0)</f>
        <v>#REF!</v>
      </c>
      <c r="M41" s="17"/>
      <c r="N41" s="11"/>
      <c r="O41" s="16"/>
      <c r="S41" s="23">
        <f>C41</f>
        <v>0</v>
      </c>
      <c r="U41" s="59">
        <f>D41</f>
        <v>0</v>
      </c>
      <c r="W41" s="59">
        <f>S41+U41/12</f>
        <v>0</v>
      </c>
    </row>
    <row r="42" spans="1:54" ht="113.5" customHeight="1" x14ac:dyDescent="0.25">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71</v>
      </c>
      <c r="D54" s="86"/>
      <c r="E54" s="180">
        <f>D54*10</f>
        <v>0</v>
      </c>
      <c r="F54" s="207"/>
      <c r="G54" s="208"/>
      <c r="H54" s="203"/>
    </row>
    <row r="55" spans="1:54" ht="38.25" customHeight="1" x14ac:dyDescent="0.25">
      <c r="A55" s="258">
        <v>20</v>
      </c>
      <c r="B55" s="229" t="s">
        <v>72</v>
      </c>
      <c r="C55" s="201" t="s">
        <v>73</v>
      </c>
      <c r="D55" s="86"/>
      <c r="E55" s="180">
        <f>D55*20</f>
        <v>0</v>
      </c>
      <c r="F55" s="207"/>
      <c r="G55" s="208"/>
      <c r="H55" s="132"/>
    </row>
    <row r="56" spans="1:54" ht="75" customHeight="1" x14ac:dyDescent="0.25">
      <c r="A56" s="259"/>
      <c r="B56" s="260"/>
      <c r="C56" s="29" t="s">
        <v>74</v>
      </c>
      <c r="D56" s="86"/>
      <c r="E56" s="180">
        <f>D56*5</f>
        <v>0</v>
      </c>
      <c r="F56" s="207"/>
      <c r="G56" s="208"/>
      <c r="H56" s="132"/>
      <c r="I56" s="7"/>
      <c r="J56" s="7"/>
      <c r="K56" s="7"/>
      <c r="L56" s="20"/>
      <c r="M56" s="7"/>
      <c r="N56" s="7"/>
      <c r="O56" s="7"/>
    </row>
    <row r="57" spans="1:54" ht="75" customHeight="1" x14ac:dyDescent="0.25">
      <c r="A57" s="338">
        <v>21</v>
      </c>
      <c r="B57" s="254" t="s">
        <v>75</v>
      </c>
      <c r="C57" s="75" t="s">
        <v>76</v>
      </c>
      <c r="D57" s="86"/>
      <c r="E57" s="180">
        <f>D57*10</f>
        <v>0</v>
      </c>
      <c r="F57" s="207"/>
      <c r="G57" s="208"/>
      <c r="H57" s="133"/>
      <c r="I57" s="203"/>
      <c r="J57" s="203"/>
      <c r="K57" s="203"/>
      <c r="M57" s="203"/>
      <c r="N57" s="203"/>
      <c r="O57" s="203"/>
    </row>
    <row r="58" spans="1:54" ht="57" customHeight="1" thickBot="1" x14ac:dyDescent="0.3">
      <c r="A58" s="339"/>
      <c r="B58" s="260"/>
      <c r="C58" s="75" t="s">
        <v>77</v>
      </c>
      <c r="D58" s="87"/>
      <c r="E58" s="180">
        <f>D58*5</f>
        <v>0</v>
      </c>
      <c r="F58" s="207"/>
      <c r="G58" s="208"/>
      <c r="H58" s="132"/>
      <c r="L58" s="7"/>
    </row>
    <row r="59" spans="1:54" ht="52" customHeight="1" x14ac:dyDescent="0.25">
      <c r="A59" s="349">
        <v>22</v>
      </c>
      <c r="B59" s="230" t="s">
        <v>78</v>
      </c>
      <c r="C59" s="29" t="s">
        <v>79</v>
      </c>
      <c r="D59" s="86"/>
      <c r="E59" s="180">
        <f>D59*5</f>
        <v>0</v>
      </c>
      <c r="F59" s="207"/>
      <c r="G59" s="208"/>
      <c r="H59" s="132"/>
      <c r="I59" s="7"/>
      <c r="J59" s="7"/>
      <c r="K59" s="7"/>
      <c r="L59" s="7"/>
      <c r="M59" s="7"/>
      <c r="N59" s="7"/>
      <c r="O59" s="7"/>
    </row>
    <row r="60" spans="1:54" ht="52" customHeight="1" x14ac:dyDescent="0.25">
      <c r="A60" s="264"/>
      <c r="B60" s="260"/>
      <c r="C60" s="75" t="s">
        <v>80</v>
      </c>
      <c r="D60" s="87"/>
      <c r="E60" s="180">
        <f>D60*2.5</f>
        <v>0</v>
      </c>
      <c r="F60" s="207"/>
      <c r="G60" s="208"/>
      <c r="H60" s="132"/>
      <c r="I60" s="7"/>
      <c r="J60" s="7"/>
      <c r="K60" s="7"/>
      <c r="L60" s="7"/>
      <c r="M60" s="7"/>
      <c r="N60" s="7"/>
      <c r="O60" s="7"/>
    </row>
    <row r="61" spans="1:54" ht="52" customHeight="1" x14ac:dyDescent="0.25">
      <c r="A61" s="98">
        <v>23</v>
      </c>
      <c r="B61" s="75" t="s">
        <v>81</v>
      </c>
      <c r="C61" s="75" t="s">
        <v>82</v>
      </c>
      <c r="D61" s="87"/>
      <c r="E61" s="180">
        <f>D61*2</f>
        <v>0</v>
      </c>
      <c r="F61" s="207"/>
      <c r="G61" s="208"/>
      <c r="H61" s="132"/>
      <c r="I61" s="7"/>
      <c r="J61" s="7"/>
      <c r="K61" s="7"/>
      <c r="L61" s="7"/>
      <c r="M61" s="7"/>
      <c r="N61" s="7"/>
      <c r="O61" s="7"/>
    </row>
    <row r="62" spans="1:54" ht="52" customHeight="1" x14ac:dyDescent="0.25">
      <c r="A62" s="263">
        <v>24</v>
      </c>
      <c r="B62" s="254" t="s">
        <v>83</v>
      </c>
      <c r="C62" s="75" t="s">
        <v>84</v>
      </c>
      <c r="D62" s="87"/>
      <c r="E62" s="180">
        <f>D62*2</f>
        <v>0</v>
      </c>
      <c r="F62" s="207"/>
      <c r="G62" s="208"/>
      <c r="H62" s="132"/>
      <c r="I62" s="7"/>
      <c r="J62" s="7"/>
      <c r="K62" s="7"/>
      <c r="L62" s="7"/>
      <c r="M62" s="7"/>
      <c r="N62" s="7"/>
      <c r="O62" s="7"/>
    </row>
    <row r="63" spans="1:54" ht="60" customHeight="1" thickBot="1" x14ac:dyDescent="0.3">
      <c r="A63" s="264"/>
      <c r="B63" s="231"/>
      <c r="C63" s="200" t="s">
        <v>85</v>
      </c>
      <c r="D63" s="88"/>
      <c r="E63" s="180">
        <f>D63</f>
        <v>0</v>
      </c>
      <c r="F63" s="207"/>
      <c r="G63" s="208"/>
      <c r="H63" s="132"/>
      <c r="I63" s="7"/>
      <c r="J63" s="7"/>
      <c r="K63" s="7"/>
      <c r="L63" s="7"/>
      <c r="M63" s="7"/>
      <c r="N63" s="7"/>
      <c r="O63" s="7"/>
    </row>
    <row r="64" spans="1:54" ht="79.5" customHeight="1" thickBot="1" x14ac:dyDescent="0.3">
      <c r="A64" s="210" t="s">
        <v>86</v>
      </c>
      <c r="B64" s="348"/>
      <c r="C64" s="69" t="s">
        <v>62</v>
      </c>
      <c r="D64" s="70" t="s">
        <v>87</v>
      </c>
      <c r="E64" s="181" t="s">
        <v>64</v>
      </c>
      <c r="F64" s="212" t="s">
        <v>25</v>
      </c>
      <c r="G64" s="213"/>
      <c r="H64" s="132"/>
      <c r="I64" s="7"/>
      <c r="J64" s="7"/>
      <c r="K64" s="7"/>
      <c r="L64" s="7"/>
      <c r="M64" s="7"/>
      <c r="N64" s="7"/>
      <c r="O64" s="7"/>
    </row>
    <row r="65" spans="1:38" ht="73.5" customHeight="1" x14ac:dyDescent="0.25">
      <c r="A65" s="98">
        <v>25</v>
      </c>
      <c r="B65" s="89" t="s">
        <v>88</v>
      </c>
      <c r="C65" s="201" t="s">
        <v>89</v>
      </c>
      <c r="D65" s="90"/>
      <c r="E65" s="180">
        <f>D65*5</f>
        <v>0</v>
      </c>
      <c r="F65" s="207"/>
      <c r="G65" s="208"/>
      <c r="H65" s="132"/>
      <c r="I65" s="7"/>
      <c r="J65" s="7"/>
      <c r="K65" s="7"/>
      <c r="L65" s="7"/>
      <c r="M65" s="7"/>
      <c r="N65" s="7"/>
      <c r="O65" s="7"/>
    </row>
    <row r="66" spans="1:38" ht="73.5" customHeight="1" x14ac:dyDescent="0.25">
      <c r="A66" s="111">
        <v>26</v>
      </c>
      <c r="B66" s="29" t="s">
        <v>90</v>
      </c>
      <c r="C66" s="29" t="s">
        <v>91</v>
      </c>
      <c r="D66" s="91"/>
      <c r="E66" s="180">
        <f>D66*2</f>
        <v>0</v>
      </c>
      <c r="F66" s="207"/>
      <c r="G66" s="208"/>
      <c r="H66" s="132"/>
      <c r="I66" s="7"/>
      <c r="J66" s="7"/>
      <c r="K66" s="7"/>
      <c r="L66" s="7"/>
      <c r="M66" s="7"/>
      <c r="N66" s="7"/>
      <c r="O66" s="7"/>
    </row>
    <row r="67" spans="1:38" ht="78" customHeight="1" thickBot="1" x14ac:dyDescent="0.3">
      <c r="A67" s="103">
        <v>27</v>
      </c>
      <c r="B67" s="29" t="s">
        <v>92</v>
      </c>
      <c r="C67" s="29" t="s">
        <v>93</v>
      </c>
      <c r="D67" s="91"/>
      <c r="E67" s="180">
        <f>D67*2</f>
        <v>0</v>
      </c>
      <c r="F67" s="207"/>
      <c r="G67" s="208"/>
      <c r="H67" s="132"/>
      <c r="I67" s="7"/>
      <c r="J67" s="7"/>
      <c r="K67" s="7"/>
      <c r="L67" s="7"/>
      <c r="M67" s="7"/>
      <c r="N67" s="7"/>
      <c r="O67" s="7"/>
    </row>
    <row r="68" spans="1:38" ht="46" hidden="1" customHeight="1" x14ac:dyDescent="0.25">
      <c r="A68" s="43">
        <v>26</v>
      </c>
      <c r="B68" s="29" t="s">
        <v>94</v>
      </c>
      <c r="C68" s="29" t="s">
        <v>95</v>
      </c>
      <c r="D68" s="91"/>
      <c r="E68" s="180">
        <f>D68*2</f>
        <v>0</v>
      </c>
      <c r="F68" s="207"/>
      <c r="G68" s="208"/>
      <c r="H68" s="203"/>
      <c r="I68" s="7"/>
      <c r="J68" s="7"/>
      <c r="K68" s="7"/>
      <c r="L68" s="203"/>
      <c r="M68" s="7"/>
      <c r="N68" s="7"/>
      <c r="O68" s="7"/>
    </row>
    <row r="69" spans="1:38" ht="28" hidden="1" customHeight="1" x14ac:dyDescent="0.25">
      <c r="A69" s="199">
        <v>27</v>
      </c>
      <c r="B69" s="29" t="s">
        <v>96</v>
      </c>
      <c r="C69" s="29" t="s">
        <v>97</v>
      </c>
      <c r="D69" s="91"/>
      <c r="E69" s="180">
        <f>D69</f>
        <v>0</v>
      </c>
      <c r="F69" s="207"/>
      <c r="G69" s="208"/>
      <c r="H69" s="132"/>
      <c r="I69" s="203"/>
      <c r="J69" s="203"/>
      <c r="K69" s="203"/>
      <c r="L69" s="7"/>
      <c r="M69" s="203"/>
      <c r="N69" s="203"/>
      <c r="O69" s="203"/>
    </row>
    <row r="70" spans="1:38" ht="28" customHeight="1" thickBot="1" x14ac:dyDescent="0.3">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3">
      <c r="A71" s="210" t="s">
        <v>100</v>
      </c>
      <c r="B71" s="211"/>
      <c r="C71" s="104" t="s">
        <v>62</v>
      </c>
      <c r="D71" s="70" t="s">
        <v>87</v>
      </c>
      <c r="E71" s="83" t="s">
        <v>64</v>
      </c>
      <c r="F71" s="212" t="s">
        <v>25</v>
      </c>
      <c r="G71" s="213"/>
      <c r="H71" s="203"/>
      <c r="I71" s="7"/>
      <c r="J71" s="7"/>
      <c r="K71" s="7"/>
      <c r="L71" s="203"/>
      <c r="M71" s="7"/>
      <c r="N71" s="7"/>
      <c r="O71" s="7"/>
    </row>
    <row r="72" spans="1:38" ht="42" customHeight="1" x14ac:dyDescent="0.25">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3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104</v>
      </c>
      <c r="D74" s="91"/>
      <c r="E74" s="182">
        <f>D74*2.5</f>
        <v>0</v>
      </c>
      <c r="F74" s="207"/>
      <c r="G74" s="208"/>
      <c r="H74" s="132"/>
      <c r="I74" s="7"/>
      <c r="J74" s="7"/>
      <c r="K74" s="7"/>
      <c r="L74" s="7"/>
      <c r="M74" s="7"/>
      <c r="N74" s="7"/>
      <c r="O74" s="7"/>
    </row>
    <row r="75" spans="1:38" ht="55.5" customHeight="1" x14ac:dyDescent="0.25">
      <c r="A75" s="246">
        <v>30</v>
      </c>
      <c r="B75" s="254" t="s">
        <v>105</v>
      </c>
      <c r="C75" s="29" t="s">
        <v>106</v>
      </c>
      <c r="D75" s="91"/>
      <c r="E75" s="182">
        <f>8*D75</f>
        <v>0</v>
      </c>
      <c r="F75" s="207"/>
      <c r="G75" s="208"/>
      <c r="H75" s="132"/>
      <c r="I75" s="7"/>
      <c r="J75" s="7"/>
      <c r="K75" s="7"/>
      <c r="L75" s="7"/>
      <c r="M75" s="7"/>
      <c r="N75" s="7"/>
      <c r="O75" s="7"/>
    </row>
    <row r="76" spans="1:38" ht="60.75" customHeight="1" x14ac:dyDescent="0.25">
      <c r="A76" s="247"/>
      <c r="B76" s="230"/>
      <c r="C76" s="29" t="s">
        <v>107</v>
      </c>
      <c r="D76" s="91"/>
      <c r="E76" s="182">
        <f>4*D76</f>
        <v>0</v>
      </c>
      <c r="F76" s="207"/>
      <c r="G76" s="208"/>
      <c r="H76" s="133"/>
      <c r="I76" s="7"/>
      <c r="J76" s="7"/>
      <c r="K76" s="7"/>
      <c r="L76" s="203"/>
      <c r="M76" s="7"/>
      <c r="N76" s="7"/>
      <c r="O76" s="7"/>
    </row>
    <row r="77" spans="1:38" ht="45.75" customHeight="1" x14ac:dyDescent="0.25">
      <c r="A77" s="247"/>
      <c r="B77" s="230"/>
      <c r="C77" s="29" t="s">
        <v>108</v>
      </c>
      <c r="D77" s="91"/>
      <c r="E77" s="182">
        <f>3*D77</f>
        <v>0</v>
      </c>
      <c r="F77" s="207"/>
      <c r="G77" s="208"/>
      <c r="H77" s="132"/>
      <c r="I77" s="203"/>
      <c r="J77" s="203"/>
      <c r="K77" s="203"/>
      <c r="L77" s="7"/>
      <c r="M77" s="203"/>
      <c r="N77" s="203"/>
      <c r="O77" s="203"/>
    </row>
    <row r="78" spans="1:38" ht="45.75" customHeight="1" x14ac:dyDescent="0.25">
      <c r="A78" s="247"/>
      <c r="B78" s="230"/>
      <c r="C78" s="29" t="s">
        <v>109</v>
      </c>
      <c r="D78" s="91"/>
      <c r="E78" s="182">
        <f>D78*2</f>
        <v>0</v>
      </c>
      <c r="F78" s="207"/>
      <c r="G78" s="208"/>
      <c r="H78" s="132"/>
      <c r="I78" s="203"/>
      <c r="J78" s="203"/>
      <c r="K78" s="203"/>
      <c r="L78" s="7"/>
      <c r="M78" s="203"/>
      <c r="N78" s="203"/>
      <c r="O78" s="203"/>
    </row>
    <row r="79" spans="1:38" ht="45.75" customHeight="1" x14ac:dyDescent="0.25">
      <c r="A79" s="247"/>
      <c r="B79" s="230"/>
      <c r="C79" s="29" t="s">
        <v>110</v>
      </c>
      <c r="D79" s="91"/>
      <c r="E79" s="182">
        <f>D79*1.5</f>
        <v>0</v>
      </c>
      <c r="F79" s="207"/>
      <c r="G79" s="208"/>
      <c r="H79" s="132"/>
      <c r="I79" s="203"/>
      <c r="J79" s="203"/>
      <c r="K79" s="203"/>
      <c r="L79" s="7"/>
      <c r="M79" s="203"/>
      <c r="N79" s="203"/>
      <c r="O79" s="203"/>
    </row>
    <row r="80" spans="1:38" ht="38.25" customHeight="1" x14ac:dyDescent="0.25">
      <c r="A80" s="248"/>
      <c r="B80" s="260"/>
      <c r="C80" s="29" t="s">
        <v>111</v>
      </c>
      <c r="D80" s="91"/>
      <c r="E80" s="182">
        <f>D80</f>
        <v>0</v>
      </c>
      <c r="F80" s="207"/>
      <c r="G80" s="208"/>
      <c r="H80" s="132"/>
      <c r="I80" s="7"/>
      <c r="J80" s="7"/>
      <c r="K80" s="7"/>
      <c r="L80" s="203"/>
      <c r="M80" s="7"/>
      <c r="N80" s="7"/>
      <c r="O80" s="7"/>
    </row>
    <row r="81" spans="1:38" ht="38.25" customHeight="1" x14ac:dyDescent="0.25">
      <c r="A81" s="255">
        <v>31</v>
      </c>
      <c r="B81" s="254" t="s">
        <v>112</v>
      </c>
      <c r="C81" s="29" t="s">
        <v>113</v>
      </c>
      <c r="D81" s="91"/>
      <c r="E81" s="182">
        <f>4*D81</f>
        <v>0</v>
      </c>
      <c r="F81" s="207"/>
      <c r="G81" s="208"/>
      <c r="H81" s="132"/>
      <c r="I81" s="7"/>
      <c r="J81" s="7"/>
      <c r="K81" s="7"/>
      <c r="L81" s="203"/>
      <c r="M81" s="7"/>
      <c r="N81" s="7"/>
      <c r="O81" s="7"/>
    </row>
    <row r="82" spans="1:38" ht="38.25" customHeight="1" x14ac:dyDescent="0.25">
      <c r="A82" s="256"/>
      <c r="B82" s="230"/>
      <c r="C82" s="29" t="s">
        <v>114</v>
      </c>
      <c r="D82" s="91"/>
      <c r="E82" s="182">
        <f>2*D82</f>
        <v>0</v>
      </c>
      <c r="F82" s="207"/>
      <c r="G82" s="208"/>
      <c r="H82" s="132"/>
      <c r="I82" s="7"/>
      <c r="J82" s="7"/>
      <c r="K82" s="7"/>
      <c r="L82" s="203"/>
      <c r="M82" s="7"/>
      <c r="N82" s="7"/>
      <c r="O82" s="7"/>
    </row>
    <row r="83" spans="1:38" ht="33" customHeight="1" x14ac:dyDescent="0.25">
      <c r="A83" s="256"/>
      <c r="B83" s="230"/>
      <c r="C83" s="29" t="s">
        <v>115</v>
      </c>
      <c r="D83" s="91"/>
      <c r="E83" s="182">
        <f>1.5*D83</f>
        <v>0</v>
      </c>
      <c r="F83" s="207"/>
      <c r="G83" s="208"/>
      <c r="H83" s="132"/>
      <c r="I83" s="203"/>
      <c r="J83" s="203"/>
      <c r="K83" s="203"/>
      <c r="L83" s="7"/>
      <c r="M83" s="203"/>
      <c r="N83" s="203"/>
      <c r="O83" s="203"/>
    </row>
    <row r="84" spans="1:38" ht="38.25" customHeight="1" x14ac:dyDescent="0.25">
      <c r="A84" s="256"/>
      <c r="B84" s="230"/>
      <c r="C84" s="29" t="s">
        <v>116</v>
      </c>
      <c r="D84" s="91"/>
      <c r="E84" s="182">
        <f>D84</f>
        <v>0</v>
      </c>
      <c r="F84" s="207"/>
      <c r="G84" s="208"/>
      <c r="H84" s="132"/>
      <c r="I84" s="203"/>
      <c r="J84" s="203"/>
      <c r="K84" s="203"/>
      <c r="L84" s="7"/>
      <c r="M84" s="203"/>
      <c r="N84" s="203"/>
      <c r="O84" s="203"/>
    </row>
    <row r="85" spans="1:38" s="41" customFormat="1" ht="46.5" customHeight="1" x14ac:dyDescent="0.3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118</v>
      </c>
      <c r="D86" s="91"/>
      <c r="E86" s="182">
        <f>D86*0.5</f>
        <v>0</v>
      </c>
      <c r="F86" s="207"/>
      <c r="G86" s="208"/>
      <c r="H86" s="132"/>
      <c r="I86" s="203"/>
      <c r="J86" s="203"/>
      <c r="K86" s="203"/>
      <c r="L86" s="7"/>
      <c r="M86" s="203"/>
      <c r="N86" s="203"/>
      <c r="O86" s="203"/>
    </row>
    <row r="87" spans="1:38" ht="54" customHeight="1" thickBot="1" x14ac:dyDescent="0.3">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5">
      <c r="A88" s="111">
        <v>32</v>
      </c>
      <c r="B88" s="75" t="s">
        <v>120</v>
      </c>
      <c r="C88" s="29" t="s">
        <v>121</v>
      </c>
      <c r="D88" s="91"/>
      <c r="E88" s="182">
        <f>D88*5</f>
        <v>0</v>
      </c>
      <c r="F88" s="207"/>
      <c r="G88" s="208"/>
      <c r="H88" s="132"/>
      <c r="I88" s="7"/>
      <c r="J88" s="7"/>
      <c r="K88" s="7"/>
      <c r="L88" s="7"/>
      <c r="M88" s="7"/>
      <c r="N88" s="7"/>
      <c r="O88" s="7"/>
    </row>
    <row r="89" spans="1:38" ht="56.15" customHeight="1" x14ac:dyDescent="0.25">
      <c r="A89" s="105">
        <v>33</v>
      </c>
      <c r="B89" s="75" t="s">
        <v>122</v>
      </c>
      <c r="C89" s="29" t="s">
        <v>123</v>
      </c>
      <c r="D89" s="91"/>
      <c r="E89" s="182">
        <f>D89*2.5</f>
        <v>0</v>
      </c>
      <c r="F89" s="207"/>
      <c r="G89" s="208"/>
      <c r="H89" s="132"/>
      <c r="I89" s="7"/>
      <c r="J89" s="7"/>
      <c r="K89" s="7"/>
      <c r="L89" s="7"/>
      <c r="M89" s="7"/>
      <c r="N89" s="7"/>
      <c r="O89" s="7"/>
    </row>
    <row r="90" spans="1:38" ht="56.15" customHeight="1" x14ac:dyDescent="0.25">
      <c r="A90" s="202">
        <v>34</v>
      </c>
      <c r="B90" s="29" t="s">
        <v>124</v>
      </c>
      <c r="C90" s="29" t="s">
        <v>125</v>
      </c>
      <c r="D90" s="91"/>
      <c r="E90" s="182">
        <f>D90*7.5</f>
        <v>0</v>
      </c>
      <c r="F90" s="207"/>
      <c r="G90" s="208"/>
      <c r="H90" s="132"/>
      <c r="I90" s="7"/>
      <c r="J90" s="7"/>
      <c r="K90" s="7"/>
      <c r="L90" s="7"/>
      <c r="M90" s="7"/>
      <c r="N90" s="7"/>
      <c r="O90" s="7"/>
    </row>
    <row r="91" spans="1:38" ht="54.75" customHeight="1" x14ac:dyDescent="0.25">
      <c r="A91" s="98">
        <v>35</v>
      </c>
      <c r="B91" s="29" t="s">
        <v>126</v>
      </c>
      <c r="C91" s="29" t="s">
        <v>127</v>
      </c>
      <c r="D91" s="91"/>
      <c r="E91" s="182">
        <f>5*D91</f>
        <v>0</v>
      </c>
      <c r="F91" s="207"/>
      <c r="G91" s="208"/>
      <c r="H91" s="197"/>
      <c r="I91" s="7"/>
      <c r="J91" s="7"/>
      <c r="K91" s="7"/>
      <c r="L91" s="7"/>
      <c r="M91" s="7"/>
      <c r="N91" s="7"/>
      <c r="O91" s="7"/>
    </row>
    <row r="92" spans="1:38" ht="54.75" customHeight="1" thickBot="1" x14ac:dyDescent="0.3">
      <c r="A92" s="98">
        <v>36</v>
      </c>
      <c r="B92" s="29" t="s">
        <v>128</v>
      </c>
      <c r="C92" s="29" t="s">
        <v>123</v>
      </c>
      <c r="D92" s="91"/>
      <c r="E92" s="182">
        <f>D92*2.5</f>
        <v>0</v>
      </c>
      <c r="F92" s="207"/>
      <c r="G92" s="208"/>
      <c r="H92" s="132"/>
      <c r="I92" s="7"/>
      <c r="J92" s="7"/>
      <c r="K92" s="7"/>
      <c r="L92" s="7"/>
      <c r="M92" s="7"/>
      <c r="N92" s="7"/>
      <c r="O92" s="7"/>
    </row>
    <row r="93" spans="1:38" ht="44.25" customHeight="1" thickBot="1" x14ac:dyDescent="0.3">
      <c r="A93" s="210" t="s">
        <v>129</v>
      </c>
      <c r="B93" s="211"/>
      <c r="C93" s="104" t="s">
        <v>62</v>
      </c>
      <c r="D93" s="70" t="s">
        <v>87</v>
      </c>
      <c r="E93" s="83" t="s">
        <v>64</v>
      </c>
      <c r="F93" s="212" t="s">
        <v>25</v>
      </c>
      <c r="G93" s="213"/>
      <c r="H93" s="132"/>
      <c r="I93" s="7"/>
      <c r="J93" s="7"/>
      <c r="K93" s="7"/>
      <c r="L93" s="7"/>
      <c r="M93" s="7"/>
      <c r="N93" s="7"/>
      <c r="O93" s="7"/>
    </row>
    <row r="94" spans="1:38" ht="49.5" customHeight="1" x14ac:dyDescent="0.25">
      <c r="A94" s="239">
        <v>37</v>
      </c>
      <c r="B94" s="229" t="s">
        <v>130</v>
      </c>
      <c r="C94" s="75" t="s">
        <v>131</v>
      </c>
      <c r="D94" s="91"/>
      <c r="E94" s="182">
        <f>D94*2</f>
        <v>0</v>
      </c>
      <c r="F94" s="207"/>
      <c r="G94" s="208"/>
      <c r="H94" s="132"/>
      <c r="I94" s="7"/>
      <c r="J94" s="7"/>
      <c r="K94" s="7"/>
      <c r="L94" s="7"/>
      <c r="M94" s="7"/>
      <c r="N94" s="7"/>
      <c r="O94" s="7"/>
    </row>
    <row r="95" spans="1:38" ht="69" customHeight="1" x14ac:dyDescent="0.25">
      <c r="A95" s="239"/>
      <c r="B95" s="230"/>
      <c r="C95" s="75" t="s">
        <v>132</v>
      </c>
      <c r="D95" s="91"/>
      <c r="E95" s="182">
        <f>1.5*D95</f>
        <v>0</v>
      </c>
      <c r="F95" s="207"/>
      <c r="G95" s="208"/>
      <c r="H95" s="132"/>
      <c r="I95" s="7"/>
      <c r="J95" s="7"/>
      <c r="K95" s="7"/>
      <c r="L95" s="7"/>
      <c r="M95" s="7"/>
      <c r="N95" s="7"/>
      <c r="O95" s="7"/>
    </row>
    <row r="96" spans="1:38" ht="50.25" customHeight="1" thickBot="1" x14ac:dyDescent="0.3">
      <c r="A96" s="240"/>
      <c r="B96" s="231"/>
      <c r="C96" s="75" t="s">
        <v>133</v>
      </c>
      <c r="D96" s="91"/>
      <c r="E96" s="182">
        <f>D96</f>
        <v>0</v>
      </c>
      <c r="F96" s="207"/>
      <c r="G96" s="208"/>
      <c r="H96" s="132"/>
      <c r="I96" s="7"/>
      <c r="J96" s="7"/>
      <c r="K96" s="7"/>
      <c r="L96" s="7"/>
      <c r="M96" s="7"/>
      <c r="N96" s="7"/>
      <c r="O96" s="7"/>
    </row>
    <row r="97" spans="1:15" ht="49.5" customHeight="1" thickBot="1" x14ac:dyDescent="0.3">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3">
      <c r="A98" s="206">
        <v>38</v>
      </c>
      <c r="B98" s="200" t="s">
        <v>135</v>
      </c>
      <c r="C98" s="93" t="s">
        <v>136</v>
      </c>
      <c r="D98" s="92"/>
      <c r="E98" s="183">
        <f>D98*50</f>
        <v>0</v>
      </c>
      <c r="F98" s="207"/>
      <c r="G98" s="208"/>
      <c r="H98" s="132"/>
      <c r="I98" s="7"/>
      <c r="J98" s="7"/>
      <c r="K98" s="7"/>
      <c r="L98" s="7"/>
      <c r="M98" s="7"/>
      <c r="N98" s="7"/>
      <c r="O98" s="7"/>
    </row>
    <row r="99" spans="1:15" ht="70.5" customHeight="1" thickBot="1" x14ac:dyDescent="0.3">
      <c r="A99" s="210" t="s">
        <v>137</v>
      </c>
      <c r="B99" s="211"/>
      <c r="C99" s="104" t="s">
        <v>62</v>
      </c>
      <c r="D99" s="71" t="s">
        <v>87</v>
      </c>
      <c r="E99" s="138" t="s">
        <v>64</v>
      </c>
      <c r="F99" s="228" t="s">
        <v>25</v>
      </c>
      <c r="G99" s="213"/>
      <c r="H99" s="132"/>
      <c r="I99" s="7"/>
      <c r="J99" s="7"/>
      <c r="K99" s="7"/>
      <c r="L99" s="7"/>
      <c r="M99" s="7"/>
      <c r="N99" s="7"/>
      <c r="O99" s="7"/>
    </row>
    <row r="100" spans="1:15" ht="91.5" customHeight="1" x14ac:dyDescent="0.25">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5">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5">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5">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5">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5">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5">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3">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3">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5">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3">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3">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160</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5">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5">
      <c r="A120" s="155">
        <v>56</v>
      </c>
      <c r="B120" s="29" t="s">
        <v>170</v>
      </c>
      <c r="C120" s="29" t="s">
        <v>171</v>
      </c>
      <c r="D120" s="143"/>
      <c r="E120" s="184">
        <f>D120*5</f>
        <v>0</v>
      </c>
      <c r="F120" s="207"/>
      <c r="G120" s="208"/>
    </row>
    <row r="121" spans="1:38" ht="54.75" customHeight="1" x14ac:dyDescent="0.25">
      <c r="A121" s="155">
        <v>57</v>
      </c>
      <c r="B121" s="29" t="s">
        <v>172</v>
      </c>
      <c r="C121" s="29" t="s">
        <v>173</v>
      </c>
      <c r="D121" s="143"/>
      <c r="E121" s="184">
        <f>D121*5</f>
        <v>0</v>
      </c>
      <c r="F121" s="207"/>
      <c r="G121" s="208"/>
    </row>
    <row r="122" spans="1:38" ht="38.25" customHeight="1" x14ac:dyDescent="0.25">
      <c r="A122" s="155">
        <v>58</v>
      </c>
      <c r="B122" s="29" t="s">
        <v>174</v>
      </c>
      <c r="C122" s="29" t="s">
        <v>175</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42</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177</v>
      </c>
      <c r="B128" s="226"/>
      <c r="C128" s="220"/>
      <c r="D128" s="220"/>
      <c r="E128" s="220"/>
      <c r="F128" s="220"/>
      <c r="G128" s="221"/>
    </row>
    <row r="129" spans="1:7" ht="25.5" customHeight="1" x14ac:dyDescent="0.3">
      <c r="A129" s="227"/>
      <c r="B129" s="227"/>
      <c r="C129" s="209"/>
      <c r="D129" s="209"/>
      <c r="E129" s="222">
        <f ca="1">NOW()</f>
        <v>46099.758278356479</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178</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RODRIGO DE OLIVEIRA</cp:lastModifiedBy>
  <cp:revision/>
  <dcterms:created xsi:type="dcterms:W3CDTF">2014-10-07T12:05:22Z</dcterms:created>
  <dcterms:modified xsi:type="dcterms:W3CDTF">2026-03-18T21:14:30Z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