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G:\Meu Drive\Coordenação Geral\2026\Oferecimento\21 Edital de Associativismo e Cooperativismo\"/>
    </mc:Choice>
  </mc:AlternateContent>
  <xr:revisionPtr revIDLastSave="0" documentId="13_ncr:1_{B652EC7B-DDBB-4AAD-B750-500A9C0EFF74}" xr6:coauthVersionLast="36" xr6:coauthVersionMax="47" xr10:uidLastSave="{00000000-0000-0000-0000-000000000000}"/>
  <bookViews>
    <workbookView xWindow="-105" yWindow="-105" windowWidth="23250" windowHeight="1257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<sst xmlns="http://schemas.openxmlformats.org/spreadsheetml/2006/main" count="219" uniqueCount="183">
  <si>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</si>
  <si>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</si>
  <si>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</si>
  <si>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</si>
  <si>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</si>
  <si>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</si>
  <si>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</si>
  <si>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</si>
  <si>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</si>
  <si>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</si>
  <si>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</si>
  <si>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</si>
  <si>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</si>
  <si>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</si>
  <si>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</si>
  <si>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</si>
  <si>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</si>
  <si>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</si>
  <si>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</si>
  <si>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</si>
  <si>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</si>
  <si>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</si>
  <si>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</si>
  <si>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</si>
  <si>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</si>
  <si>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</si>
  <si>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</si>
  <si>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</si>
  <si>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</si>
  <si>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</si>
  <si>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</si>
  <si>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</si>
  <si>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</si>
  <si>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</si>
  <si>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</si>
  <si>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</si>
  <si>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</si>
  <si>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</si>
  <si>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</si>
  <si>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</si>
  <si>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</si>
  <si>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</si>
  <si>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</si>
  <si>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</si>
  <si>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</si>
  <si>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</si>
  <si>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</si>
  <si>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</si>
  <si>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</si>
  <si>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</si>
  <si>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</si>
  <si>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</si>
  <si>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</si>
  <si>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</si>
  <si>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</si>
  <si>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</si>
  <si>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</si>
  <si>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</si>
  <si>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</si>
  <si>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</si>
  <si>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</si>
  <si>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</si>
  <si>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</si>
  <si>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</si>
  <si>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</si>
  <si>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</si>
  <si>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</si>
  <si>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</si>
  <si>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</si>
  <si>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</si>
  <si>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</si>
  <si>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</si>
  <si>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</si>
  <si>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</si>
  <si>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</si>
  <si>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</si>
  <si>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</si>
  <si>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</si>
  <si>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</si>
  <si>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</si>
  <si>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</si>
  <si>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</si>
  <si>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</si>
  <si>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</si>
  <si>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</si>
  <si>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</si>
  <si>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</si>
  <si>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</si>
  <si>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</si>
  <si>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</si>
  <si>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</si>
  <si>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</si>
  <si>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</si>
  <si>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</si>
  <si>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</si>
  <si>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</si>
  <si>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</si>
  <si>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</si>
  <si>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</si>
  <si>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</si>
  <si>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</si>
  <si>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</si>
  <si>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</si>
  <si>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</si>
  <si>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</si>
  <si>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</si>
  <si>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</si>
  <si>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</si>
  <si>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</si>
  <si>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</si>
  <si>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</si>
  <si>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</si>
  <si>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</si>
  <si>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</si>
  <si>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</si>
  <si>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</si>
  <si>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</si>
  <si>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</si>
  <si>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</si>
  <si>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</si>
  <si>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</si>
  <si>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</si>
  <si>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</si>
  <si>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</si>
  <si>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</si>
  <si>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</si>
  <si>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</si>
  <si>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</si>
  <si>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</si>
  <si>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</si>
  <si>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</si>
  <si>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</si>
  <si>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</si>
  <si>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</si>
  <si>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</si>
  <si>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</si>
  <si>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</si>
  <si>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</si>
  <si>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</si>
  <si>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</si>
  <si>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</si>
  <si>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</si>
  <si>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</si>
  <si>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</si>
  <si>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</si>
  <si>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</si>
  <si>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</si>
  <si>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</si>
  <si>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</si>
  <si>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</si>
  <si>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</si>
  <si>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</si>
  <si>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</si>
  <si>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</si>
  <si>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</si>
  <si>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</si>
  <si>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</si>
  <si>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</si>
  <si>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</si>
  <si>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</si>
  <si>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</si>
  <si>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</si>
  <si>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</si>
  <si>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</si>
  <si>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</si>
  <si>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</si>
  <si>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</si>
  <si>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</si>
  <si>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</si>
  <si>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</si>
  <si>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</si>
  <si>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</si>
  <si>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</si>
  <si>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</si>
  <si>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</si>
  <si>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</si>
  <si>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</si>
  <si>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Assinatura do docente</t>
  </si>
  <si>
    <t>1.0.2</t>
  </si>
  <si>
    <t>Fatec São José do Rio Preto</t>
  </si>
  <si>
    <t>21/2026</t>
  </si>
  <si>
    <t>Associativismo e Cooperativismo</t>
  </si>
  <si>
    <t>Gestão e Administração / Produção agrícola, agropecuária e zootecnia / Programas interdisciplinares abrangendo agricultura, silvicultura, pesca e veterinária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</si>
</sst>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quotePrefix="1"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topLeftCell="A4" zoomScaleNormal="100" zoomScaleSheetLayoutView="100" workbookViewId="0">
      <selection activeCell="AA13" sqref="AA13"/>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t="s">
        <v>179</v>
      </c>
      <c r="D10" s="287"/>
      <c r="E10" s="287"/>
      <c r="F10" s="95" t="s">
        <v>12</v>
      </c>
      <c r="G10" s="206" t="s">
        <v>180</v>
      </c>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t="s">
        <v>181</v>
      </c>
      <c r="D11" s="292"/>
      <c r="E11" s="292"/>
      <c r="F11" s="292"/>
      <c r="G11" s="293"/>
      <c r="H11" s="118"/>
      <c r="I11" s="7"/>
      <c r="J11" s="7"/>
      <c r="K11" s="7"/>
      <c r="L11" s="7" t="e">
        <f>IF(AND(H10=0,I10=1,J10=0),1,0)</f>
        <v>#REF!</v>
      </c>
      <c r="M11" s="7"/>
      <c r="N11" s="7"/>
      <c r="O11" s="7"/>
    </row>
    <row r="12" spans="1:18" ht="96" customHeight="1" x14ac:dyDescent="0.2">
      <c r="A12" s="310"/>
      <c r="B12" s="74" t="s">
        <v>14</v>
      </c>
      <c r="C12" s="308" t="s">
        <v>182</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178</v>
      </c>
      <c r="H15" s="7"/>
      <c r="I15" s="7"/>
      <c r="J15" s="7"/>
      <c r="K15" s="7"/>
      <c r="L15" s="7" t="e">
        <f>IF(AND(L10=1,OR(L12=1,L13=1,L14=1)),1,0)</f>
        <v>#REF!</v>
      </c>
      <c r="M15" s="7"/>
      <c r="N15" s="7"/>
      <c r="O15" s="7"/>
    </row>
    <row r="16" spans="1:18" ht="59.25" customHeight="1" x14ac:dyDescent="0.2">
      <c r="A16" s="310"/>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3"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28</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2"/>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4">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46119</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6" t="s">
        <v>50</v>
      </c>
      <c r="F38" s="311" t="s">
        <v>25</v>
      </c>
      <c r="G38" s="312"/>
      <c r="H38" s="122"/>
      <c r="I38" s="13">
        <f ca="1">IF(J38&lt;5,1,0)</f>
        <v>0</v>
      </c>
      <c r="J38" s="2">
        <f ca="1">YEARFRAC(C33,I41,1)</f>
        <v>126.26898202043721</v>
      </c>
      <c r="K38">
        <f ca="1">(J38-TRUNC(J38))*12</f>
        <v>3.2277842452464824</v>
      </c>
      <c r="L38" s="11"/>
      <c r="M38" s="14"/>
      <c r="N38" s="11"/>
      <c r="O38" s="13"/>
      <c r="S38" s="23" t="str">
        <f>F37</f>
        <v/>
      </c>
      <c r="U38" s="59" t="str">
        <f>G37</f>
        <v/>
      </c>
    </row>
    <row r="39" spans="1:54" ht="42" customHeight="1" x14ac:dyDescent="0.25">
      <c r="A39" s="167"/>
      <c r="B39" s="168"/>
      <c r="C39" s="169" t="s">
        <v>51</v>
      </c>
      <c r="D39" s="169" t="s">
        <v>52</v>
      </c>
      <c r="E39" s="173"/>
      <c r="F39" s="174"/>
      <c r="G39" s="175"/>
      <c r="H39" s="122"/>
      <c r="I39" s="13"/>
      <c r="K39"/>
      <c r="L39" s="11"/>
      <c r="M39" s="14"/>
      <c r="N39" s="11"/>
      <c r="O39" s="13"/>
    </row>
    <row r="40" spans="1:54" ht="54" customHeight="1" x14ac:dyDescent="0.2">
      <c r="A40" s="106">
        <v>10</v>
      </c>
      <c r="B40" s="172" t="s">
        <v>53</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54</v>
      </c>
      <c r="C41" s="190"/>
      <c r="D41" s="191"/>
      <c r="E41" s="177">
        <f>W41*25</f>
        <v>0</v>
      </c>
      <c r="F41" s="211"/>
      <c r="G41" s="212"/>
      <c r="H41" s="121"/>
      <c r="I41" s="32">
        <f ca="1">TODAY()</f>
        <v>46119</v>
      </c>
      <c r="J41" s="2">
        <f ca="1">YEARFRAC(D37,E37,1)</f>
        <v>126.26898202043721</v>
      </c>
      <c r="K41">
        <f ca="1">(J41-TRUNC(J41))*12</f>
        <v>3.2277842452464824</v>
      </c>
      <c r="L41" s="11" t="e">
        <f>IF(#REF!="x",1,0)</f>
        <v>#REF!</v>
      </c>
      <c r="M41" s="17"/>
      <c r="N41" s="11"/>
      <c r="O41" s="16"/>
      <c r="S41" s="23">
        <f>C41</f>
        <v>0</v>
      </c>
      <c r="U41" s="59">
        <f>D41</f>
        <v>0</v>
      </c>
      <c r="W41" s="59">
        <f>S41+U41/12</f>
        <v>0</v>
      </c>
    </row>
    <row r="42" spans="1:54" ht="113.65" customHeight="1" x14ac:dyDescent="0.2">
      <c r="A42" s="100">
        <v>12</v>
      </c>
      <c r="B42" s="170" t="s">
        <v>55</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56</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57</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58</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59</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65</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66</v>
      </c>
      <c r="C51" s="192" t="s">
        <v>65</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0" t="s">
        <v>70</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79">
        <f>D54*10</f>
        <v>0</v>
      </c>
      <c r="F54" s="207"/>
      <c r="G54" s="208"/>
      <c r="H54" s="202"/>
    </row>
    <row r="55" spans="1:54" ht="38.25" customHeight="1" x14ac:dyDescent="0.2">
      <c r="A55" s="325">
        <v>20</v>
      </c>
      <c r="B55" s="229" t="s">
        <v>72</v>
      </c>
      <c r="C55" s="200" t="s">
        <v>73</v>
      </c>
      <c r="D55" s="86"/>
      <c r="E55" s="179">
        <f>D55*20</f>
        <v>0</v>
      </c>
      <c r="F55" s="207"/>
      <c r="G55" s="208"/>
      <c r="H55" s="132"/>
    </row>
    <row r="56" spans="1:54" ht="75" customHeight="1" x14ac:dyDescent="0.2">
      <c r="A56" s="240"/>
      <c r="B56" s="225"/>
      <c r="C56" s="29" t="s">
        <v>74</v>
      </c>
      <c r="D56" s="86"/>
      <c r="E56" s="179">
        <f>D56*5</f>
        <v>0</v>
      </c>
      <c r="F56" s="207"/>
      <c r="G56" s="208"/>
      <c r="H56" s="132"/>
      <c r="I56" s="7"/>
      <c r="J56" s="7"/>
      <c r="K56" s="7"/>
      <c r="L56" s="20"/>
      <c r="M56" s="7"/>
      <c r="N56" s="7"/>
      <c r="O56" s="7"/>
    </row>
    <row r="57" spans="1:54" ht="75" customHeight="1" x14ac:dyDescent="0.2">
      <c r="A57" s="222">
        <v>21</v>
      </c>
      <c r="B57" s="224" t="s">
        <v>75</v>
      </c>
      <c r="C57" s="75" t="s">
        <v>76</v>
      </c>
      <c r="D57" s="86"/>
      <c r="E57" s="179">
        <f>D57*10</f>
        <v>0</v>
      </c>
      <c r="F57" s="207"/>
      <c r="G57" s="208"/>
      <c r="H57" s="133"/>
      <c r="I57" s="202"/>
      <c r="J57" s="202"/>
      <c r="K57" s="202"/>
      <c r="M57" s="202"/>
      <c r="N57" s="202"/>
      <c r="O57" s="202"/>
    </row>
    <row r="58" spans="1:54" ht="57" customHeight="1" thickBot="1" x14ac:dyDescent="0.25">
      <c r="A58" s="223"/>
      <c r="B58" s="225"/>
      <c r="C58" s="75" t="s">
        <v>77</v>
      </c>
      <c r="D58" s="87"/>
      <c r="E58" s="179">
        <f>D58*5</f>
        <v>0</v>
      </c>
      <c r="F58" s="207"/>
      <c r="G58" s="208"/>
      <c r="H58" s="132"/>
      <c r="L58" s="7"/>
    </row>
    <row r="59" spans="1:54" ht="52.15" customHeight="1" x14ac:dyDescent="0.2">
      <c r="A59" s="234">
        <v>22</v>
      </c>
      <c r="B59" s="228" t="s">
        <v>78</v>
      </c>
      <c r="C59" s="29" t="s">
        <v>79</v>
      </c>
      <c r="D59" s="86"/>
      <c r="E59" s="179">
        <f>D59*5</f>
        <v>0</v>
      </c>
      <c r="F59" s="207"/>
      <c r="G59" s="208"/>
      <c r="H59" s="132"/>
      <c r="I59" s="7"/>
      <c r="J59" s="7"/>
      <c r="K59" s="7"/>
      <c r="L59" s="7"/>
      <c r="M59" s="7"/>
      <c r="N59" s="7"/>
      <c r="O59" s="7"/>
    </row>
    <row r="60" spans="1:54" ht="52.15" customHeight="1" x14ac:dyDescent="0.2">
      <c r="A60" s="235"/>
      <c r="B60" s="225"/>
      <c r="C60" s="75" t="s">
        <v>80</v>
      </c>
      <c r="D60" s="87"/>
      <c r="E60" s="179">
        <f>D60*2.5</f>
        <v>0</v>
      </c>
      <c r="F60" s="207"/>
      <c r="G60" s="208"/>
      <c r="H60" s="132"/>
      <c r="I60" s="7"/>
      <c r="J60" s="7"/>
      <c r="K60" s="7"/>
      <c r="L60" s="7"/>
      <c r="M60" s="7"/>
      <c r="N60" s="7"/>
      <c r="O60" s="7"/>
    </row>
    <row r="61" spans="1:54" ht="52.15" customHeight="1" x14ac:dyDescent="0.2">
      <c r="A61" s="98">
        <v>23</v>
      </c>
      <c r="B61" s="75" t="s">
        <v>81</v>
      </c>
      <c r="C61" s="75" t="s">
        <v>82</v>
      </c>
      <c r="D61" s="87"/>
      <c r="E61" s="179">
        <f>D61*2</f>
        <v>0</v>
      </c>
      <c r="F61" s="207"/>
      <c r="G61" s="208"/>
      <c r="H61" s="132"/>
      <c r="I61" s="7"/>
      <c r="J61" s="7"/>
      <c r="K61" s="7"/>
      <c r="L61" s="7"/>
      <c r="M61" s="7"/>
      <c r="N61" s="7"/>
      <c r="O61" s="7"/>
    </row>
    <row r="62" spans="1:54" ht="52.15" customHeight="1" x14ac:dyDescent="0.2">
      <c r="A62" s="328">
        <v>24</v>
      </c>
      <c r="B62" s="224" t="s">
        <v>83</v>
      </c>
      <c r="C62" s="75" t="s">
        <v>84</v>
      </c>
      <c r="D62" s="87"/>
      <c r="E62" s="179">
        <f>D62*2</f>
        <v>0</v>
      </c>
      <c r="F62" s="207"/>
      <c r="G62" s="208"/>
      <c r="H62" s="132"/>
      <c r="I62" s="7"/>
      <c r="J62" s="7"/>
      <c r="K62" s="7"/>
      <c r="L62" s="7"/>
      <c r="M62" s="7"/>
      <c r="N62" s="7"/>
      <c r="O62" s="7"/>
    </row>
    <row r="63" spans="1:54" ht="60" customHeight="1" thickBot="1" x14ac:dyDescent="0.25">
      <c r="A63" s="235"/>
      <c r="B63" s="233"/>
      <c r="C63" s="199" t="s">
        <v>85</v>
      </c>
      <c r="D63" s="88"/>
      <c r="E63" s="179">
        <f>D63</f>
        <v>0</v>
      </c>
      <c r="F63" s="207"/>
      <c r="G63" s="208"/>
      <c r="H63" s="132"/>
      <c r="I63" s="7"/>
      <c r="J63" s="7"/>
      <c r="K63" s="7"/>
      <c r="L63" s="7"/>
      <c r="M63" s="7"/>
      <c r="N63" s="7"/>
      <c r="O63" s="7"/>
    </row>
    <row r="64" spans="1:54" ht="79.5" customHeight="1" thickBot="1" x14ac:dyDescent="0.25">
      <c r="A64" s="220" t="s">
        <v>86</v>
      </c>
      <c r="B64" s="221"/>
      <c r="C64" s="69" t="s">
        <v>62</v>
      </c>
      <c r="D64" s="70" t="s">
        <v>87</v>
      </c>
      <c r="E64" s="180" t="s">
        <v>64</v>
      </c>
      <c r="F64" s="226" t="s">
        <v>25</v>
      </c>
      <c r="G64" s="227"/>
      <c r="H64" s="132"/>
      <c r="I64" s="7"/>
      <c r="J64" s="7"/>
      <c r="K64" s="7"/>
      <c r="L64" s="7"/>
      <c r="M64" s="7"/>
      <c r="N64" s="7"/>
      <c r="O64" s="7"/>
    </row>
    <row r="65" spans="1:38" ht="73.5" customHeight="1" x14ac:dyDescent="0.2">
      <c r="A65" s="98">
        <v>25</v>
      </c>
      <c r="B65" s="89" t="s">
        <v>88</v>
      </c>
      <c r="C65" s="200" t="s">
        <v>89</v>
      </c>
      <c r="D65" s="90"/>
      <c r="E65" s="179">
        <f>D65*5</f>
        <v>0</v>
      </c>
      <c r="F65" s="207"/>
      <c r="G65" s="208"/>
      <c r="H65" s="132"/>
      <c r="I65" s="7"/>
      <c r="J65" s="7"/>
      <c r="K65" s="7"/>
      <c r="L65" s="7"/>
      <c r="M65" s="7"/>
      <c r="N65" s="7"/>
      <c r="O65" s="7"/>
    </row>
    <row r="66" spans="1:38" ht="73.5" customHeight="1" x14ac:dyDescent="0.2">
      <c r="A66" s="111">
        <v>26</v>
      </c>
      <c r="B66" s="29" t="s">
        <v>90</v>
      </c>
      <c r="C66" s="29" t="s">
        <v>91</v>
      </c>
      <c r="D66" s="91"/>
      <c r="E66" s="179">
        <f>D66*2</f>
        <v>0</v>
      </c>
      <c r="F66" s="207"/>
      <c r="G66" s="208"/>
      <c r="H66" s="132"/>
      <c r="I66" s="7"/>
      <c r="J66" s="7"/>
      <c r="K66" s="7"/>
      <c r="L66" s="7"/>
      <c r="M66" s="7"/>
      <c r="N66" s="7"/>
      <c r="O66" s="7"/>
    </row>
    <row r="67" spans="1:38" ht="78" customHeight="1" thickBot="1" x14ac:dyDescent="0.25">
      <c r="A67" s="103">
        <v>27</v>
      </c>
      <c r="B67" s="29" t="s">
        <v>92</v>
      </c>
      <c r="C67" s="29" t="s">
        <v>93</v>
      </c>
      <c r="D67" s="91"/>
      <c r="E67" s="179">
        <f>D67*2</f>
        <v>0</v>
      </c>
      <c r="F67" s="207"/>
      <c r="G67" s="208"/>
      <c r="H67" s="132"/>
      <c r="I67" s="7"/>
      <c r="J67" s="7"/>
      <c r="K67" s="7"/>
      <c r="L67" s="7"/>
      <c r="M67" s="7"/>
      <c r="N67" s="7"/>
      <c r="O67" s="7"/>
    </row>
    <row r="68" spans="1:38" ht="46.15" hidden="1" customHeight="1" x14ac:dyDescent="0.2">
      <c r="A68" s="43">
        <v>26</v>
      </c>
      <c r="B68" s="29" t="s">
        <v>94</v>
      </c>
      <c r="C68" s="29" t="s">
        <v>95</v>
      </c>
      <c r="D68" s="91"/>
      <c r="E68" s="179">
        <f>D68*2</f>
        <v>0</v>
      </c>
      <c r="F68" s="207"/>
      <c r="G68" s="208"/>
      <c r="H68" s="202"/>
      <c r="I68" s="7"/>
      <c r="J68" s="7"/>
      <c r="K68" s="7"/>
      <c r="L68" s="202"/>
      <c r="M68" s="7"/>
      <c r="N68" s="7"/>
      <c r="O68" s="7"/>
    </row>
    <row r="69" spans="1:38" ht="28.15" hidden="1" customHeight="1" x14ac:dyDescent="0.2">
      <c r="A69" s="198">
        <v>27</v>
      </c>
      <c r="B69" s="29" t="s">
        <v>96</v>
      </c>
      <c r="C69" s="29" t="s">
        <v>97</v>
      </c>
      <c r="D69" s="91"/>
      <c r="E69" s="179">
        <f>D69</f>
        <v>0</v>
      </c>
      <c r="F69" s="207"/>
      <c r="G69" s="208"/>
      <c r="H69" s="132"/>
      <c r="I69" s="202"/>
      <c r="J69" s="202"/>
      <c r="K69" s="202"/>
      <c r="L69" s="7"/>
      <c r="M69" s="202"/>
      <c r="N69" s="202"/>
      <c r="O69" s="202"/>
    </row>
    <row r="70" spans="1:38" ht="28.15" customHeight="1" thickBot="1" x14ac:dyDescent="0.25">
      <c r="A70" s="205">
        <v>28</v>
      </c>
      <c r="B70" s="199" t="s">
        <v>98</v>
      </c>
      <c r="C70" s="199" t="s">
        <v>99</v>
      </c>
      <c r="D70" s="92"/>
      <c r="E70" s="179">
        <f>D70*0.5</f>
        <v>0</v>
      </c>
      <c r="F70" s="207"/>
      <c r="G70" s="208"/>
      <c r="H70" s="132"/>
      <c r="I70" s="202"/>
      <c r="J70" s="202"/>
      <c r="K70" s="202"/>
      <c r="L70" s="7"/>
      <c r="M70" s="202"/>
      <c r="N70" s="202"/>
      <c r="O70" s="202"/>
    </row>
    <row r="71" spans="1:38" ht="37.5" customHeight="1" thickBot="1" x14ac:dyDescent="0.25">
      <c r="A71" s="220" t="s">
        <v>100</v>
      </c>
      <c r="B71" s="230"/>
      <c r="C71" s="104" t="s">
        <v>62</v>
      </c>
      <c r="D71" s="70" t="s">
        <v>87</v>
      </c>
      <c r="E71" s="83" t="s">
        <v>64</v>
      </c>
      <c r="F71" s="226" t="s">
        <v>25</v>
      </c>
      <c r="G71" s="227"/>
      <c r="H71" s="202"/>
      <c r="I71" s="7"/>
      <c r="J71" s="7"/>
      <c r="K71" s="7"/>
      <c r="L71" s="202"/>
      <c r="M71" s="7"/>
      <c r="N71" s="7"/>
      <c r="O71" s="7"/>
    </row>
    <row r="72" spans="1:38" ht="42" customHeight="1" x14ac:dyDescent="0.2">
      <c r="A72" s="231">
        <v>29</v>
      </c>
      <c r="B72" s="228" t="s">
        <v>101</v>
      </c>
      <c r="C72" s="200" t="s">
        <v>102</v>
      </c>
      <c r="D72" s="90"/>
      <c r="E72" s="179">
        <f>D72*3.5</f>
        <v>0</v>
      </c>
      <c r="F72" s="207"/>
      <c r="G72" s="208"/>
      <c r="H72" s="132"/>
      <c r="I72" s="202"/>
      <c r="J72" s="202"/>
      <c r="K72" s="202"/>
      <c r="L72" s="7"/>
      <c r="M72" s="202"/>
      <c r="N72" s="202"/>
      <c r="O72" s="202"/>
    </row>
    <row r="73" spans="1:38" s="41" customFormat="1" ht="40.5" customHeight="1" x14ac:dyDescent="0.25">
      <c r="A73" s="231"/>
      <c r="B73" s="228"/>
      <c r="C73" s="29" t="s">
        <v>103</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1">
        <f>D74*2.5</f>
        <v>0</v>
      </c>
      <c r="F74" s="207"/>
      <c r="G74" s="208"/>
      <c r="H74" s="132"/>
      <c r="I74" s="7"/>
      <c r="J74" s="7"/>
      <c r="K74" s="7"/>
      <c r="L74" s="7"/>
      <c r="M74" s="7"/>
      <c r="N74" s="7"/>
      <c r="O74" s="7"/>
    </row>
    <row r="75" spans="1:38" ht="55.5" customHeight="1" x14ac:dyDescent="0.2">
      <c r="A75" s="316">
        <v>30</v>
      </c>
      <c r="B75" s="224" t="s">
        <v>105</v>
      </c>
      <c r="C75" s="29" t="s">
        <v>106</v>
      </c>
      <c r="D75" s="91"/>
      <c r="E75" s="181">
        <f>8*D75</f>
        <v>0</v>
      </c>
      <c r="F75" s="207"/>
      <c r="G75" s="208"/>
      <c r="H75" s="132"/>
      <c r="I75" s="7"/>
      <c r="J75" s="7"/>
      <c r="K75" s="7"/>
      <c r="L75" s="7"/>
      <c r="M75" s="7"/>
      <c r="N75" s="7"/>
      <c r="O75" s="7"/>
    </row>
    <row r="76" spans="1:38" ht="60.75" customHeight="1" x14ac:dyDescent="0.2">
      <c r="A76" s="294"/>
      <c r="B76" s="228"/>
      <c r="C76" s="29" t="s">
        <v>107</v>
      </c>
      <c r="D76" s="91"/>
      <c r="E76" s="181">
        <f>4*D76</f>
        <v>0</v>
      </c>
      <c r="F76" s="207"/>
      <c r="G76" s="208"/>
      <c r="H76" s="133"/>
      <c r="I76" s="7"/>
      <c r="J76" s="7"/>
      <c r="K76" s="7"/>
      <c r="L76" s="202"/>
      <c r="M76" s="7"/>
      <c r="N76" s="7"/>
      <c r="O76" s="7"/>
    </row>
    <row r="77" spans="1:38" ht="45.75" customHeight="1" x14ac:dyDescent="0.2">
      <c r="A77" s="294"/>
      <c r="B77" s="228"/>
      <c r="C77" s="29" t="s">
        <v>108</v>
      </c>
      <c r="D77" s="91"/>
      <c r="E77" s="181">
        <f>3*D77</f>
        <v>0</v>
      </c>
      <c r="F77" s="207"/>
      <c r="G77" s="208"/>
      <c r="H77" s="132"/>
      <c r="I77" s="202"/>
      <c r="J77" s="202"/>
      <c r="K77" s="202"/>
      <c r="L77" s="7"/>
      <c r="M77" s="202"/>
      <c r="N77" s="202"/>
      <c r="O77" s="202"/>
    </row>
    <row r="78" spans="1:38" ht="45.75" customHeight="1" x14ac:dyDescent="0.2">
      <c r="A78" s="294"/>
      <c r="B78" s="228"/>
      <c r="C78" s="29" t="s">
        <v>109</v>
      </c>
      <c r="D78" s="91"/>
      <c r="E78" s="181">
        <f>D78*2</f>
        <v>0</v>
      </c>
      <c r="F78" s="207"/>
      <c r="G78" s="208"/>
      <c r="H78" s="132"/>
      <c r="I78" s="202"/>
      <c r="J78" s="202"/>
      <c r="K78" s="202"/>
      <c r="L78" s="7"/>
      <c r="M78" s="202"/>
      <c r="N78" s="202"/>
      <c r="O78" s="202"/>
    </row>
    <row r="79" spans="1:38" ht="45.75" customHeight="1" x14ac:dyDescent="0.2">
      <c r="A79" s="294"/>
      <c r="B79" s="228"/>
      <c r="C79" s="29" t="s">
        <v>110</v>
      </c>
      <c r="D79" s="91"/>
      <c r="E79" s="181">
        <f>D79*1.5</f>
        <v>0</v>
      </c>
      <c r="F79" s="207"/>
      <c r="G79" s="208"/>
      <c r="H79" s="132"/>
      <c r="I79" s="202"/>
      <c r="J79" s="202"/>
      <c r="K79" s="202"/>
      <c r="L79" s="7"/>
      <c r="M79" s="202"/>
      <c r="N79" s="202"/>
      <c r="O79" s="202"/>
    </row>
    <row r="80" spans="1:38" ht="38.25" customHeight="1" x14ac:dyDescent="0.2">
      <c r="A80" s="317"/>
      <c r="B80" s="225"/>
      <c r="C80" s="29" t="s">
        <v>111</v>
      </c>
      <c r="D80" s="91"/>
      <c r="E80" s="181">
        <f>D80</f>
        <v>0</v>
      </c>
      <c r="F80" s="207"/>
      <c r="G80" s="208"/>
      <c r="H80" s="132"/>
      <c r="I80" s="7"/>
      <c r="J80" s="7"/>
      <c r="K80" s="7"/>
      <c r="L80" s="202"/>
      <c r="M80" s="7"/>
      <c r="N80" s="7"/>
      <c r="O80" s="7"/>
    </row>
    <row r="81" spans="1:38" ht="38.25" customHeight="1" x14ac:dyDescent="0.2">
      <c r="A81" s="322">
        <v>31</v>
      </c>
      <c r="B81" s="224" t="s">
        <v>112</v>
      </c>
      <c r="C81" s="29" t="s">
        <v>113</v>
      </c>
      <c r="D81" s="91"/>
      <c r="E81" s="181">
        <f>4*D81</f>
        <v>0</v>
      </c>
      <c r="F81" s="207"/>
      <c r="G81" s="208"/>
      <c r="H81" s="132"/>
      <c r="I81" s="7"/>
      <c r="J81" s="7"/>
      <c r="K81" s="7"/>
      <c r="L81" s="202"/>
      <c r="M81" s="7"/>
      <c r="N81" s="7"/>
      <c r="O81" s="7"/>
    </row>
    <row r="82" spans="1:38" ht="38.25" customHeight="1" x14ac:dyDescent="0.2">
      <c r="A82" s="323"/>
      <c r="B82" s="228"/>
      <c r="C82" s="29" t="s">
        <v>114</v>
      </c>
      <c r="D82" s="91"/>
      <c r="E82" s="181">
        <f>2*D82</f>
        <v>0</v>
      </c>
      <c r="F82" s="207"/>
      <c r="G82" s="208"/>
      <c r="H82" s="132"/>
      <c r="I82" s="7"/>
      <c r="J82" s="7"/>
      <c r="K82" s="7"/>
      <c r="L82" s="202"/>
      <c r="M82" s="7"/>
      <c r="N82" s="7"/>
      <c r="O82" s="7"/>
    </row>
    <row r="83" spans="1:38" ht="33" customHeight="1" x14ac:dyDescent="0.2">
      <c r="A83" s="323"/>
      <c r="B83" s="228"/>
      <c r="C83" s="29" t="s">
        <v>115</v>
      </c>
      <c r="D83" s="91"/>
      <c r="E83" s="181">
        <f>1.5*D83</f>
        <v>0</v>
      </c>
      <c r="F83" s="207"/>
      <c r="G83" s="208"/>
      <c r="H83" s="132"/>
      <c r="I83" s="202"/>
      <c r="J83" s="202"/>
      <c r="K83" s="202"/>
      <c r="L83" s="7"/>
      <c r="M83" s="202"/>
      <c r="N83" s="202"/>
      <c r="O83" s="202"/>
    </row>
    <row r="84" spans="1:38" ht="38.25" customHeight="1" x14ac:dyDescent="0.2">
      <c r="A84" s="323"/>
      <c r="B84" s="228"/>
      <c r="C84" s="29" t="s">
        <v>116</v>
      </c>
      <c r="D84" s="91"/>
      <c r="E84" s="181">
        <f>D84</f>
        <v>0</v>
      </c>
      <c r="F84" s="207"/>
      <c r="G84" s="208"/>
      <c r="H84" s="132"/>
      <c r="I84" s="202"/>
      <c r="J84" s="202"/>
      <c r="K84" s="202"/>
      <c r="L84" s="7"/>
      <c r="M84" s="202"/>
      <c r="N84" s="202"/>
      <c r="O84" s="202"/>
    </row>
    <row r="85" spans="1:38" s="41" customFormat="1" ht="46.5" customHeight="1" x14ac:dyDescent="0.25">
      <c r="A85" s="323"/>
      <c r="B85" s="228"/>
      <c r="C85" s="29" t="s">
        <v>117</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118</v>
      </c>
      <c r="D86" s="91"/>
      <c r="E86" s="181">
        <f>D86*0.5</f>
        <v>0</v>
      </c>
      <c r="F86" s="207"/>
      <c r="G86" s="208"/>
      <c r="H86" s="132"/>
      <c r="I86" s="202"/>
      <c r="J86" s="202"/>
      <c r="K86" s="202"/>
      <c r="L86" s="7"/>
      <c r="M86" s="202"/>
      <c r="N86" s="202"/>
      <c r="O86" s="202"/>
    </row>
    <row r="87" spans="1:38" ht="54" customHeight="1" thickBot="1" x14ac:dyDescent="0.25">
      <c r="A87" s="220" t="s">
        <v>119</v>
      </c>
      <c r="B87" s="230"/>
      <c r="C87" s="104" t="s">
        <v>62</v>
      </c>
      <c r="D87" s="70" t="s">
        <v>87</v>
      </c>
      <c r="E87" s="83" t="s">
        <v>64</v>
      </c>
      <c r="F87" s="226" t="s">
        <v>25</v>
      </c>
      <c r="G87" s="227"/>
      <c r="H87" s="132"/>
      <c r="I87" s="202"/>
      <c r="J87" s="202"/>
      <c r="K87" s="202"/>
      <c r="L87" s="7"/>
      <c r="M87" s="202"/>
      <c r="N87" s="202"/>
      <c r="O87" s="202"/>
    </row>
    <row r="88" spans="1:38" ht="55.5" customHeight="1" x14ac:dyDescent="0.2">
      <c r="A88" s="111">
        <v>32</v>
      </c>
      <c r="B88" s="75" t="s">
        <v>120</v>
      </c>
      <c r="C88" s="29" t="s">
        <v>121</v>
      </c>
      <c r="D88" s="91"/>
      <c r="E88" s="181">
        <f>D88*5</f>
        <v>0</v>
      </c>
      <c r="F88" s="207"/>
      <c r="G88" s="208"/>
      <c r="H88" s="132"/>
      <c r="I88" s="7"/>
      <c r="J88" s="7"/>
      <c r="K88" s="7"/>
      <c r="L88" s="7"/>
      <c r="M88" s="7"/>
      <c r="N88" s="7"/>
      <c r="O88" s="7"/>
    </row>
    <row r="89" spans="1:38" ht="56.1" customHeight="1" x14ac:dyDescent="0.2">
      <c r="A89" s="105">
        <v>33</v>
      </c>
      <c r="B89" s="75" t="s">
        <v>122</v>
      </c>
      <c r="C89" s="29" t="s">
        <v>123</v>
      </c>
      <c r="D89" s="91"/>
      <c r="E89" s="181">
        <f>D89*2.5</f>
        <v>0</v>
      </c>
      <c r="F89" s="207"/>
      <c r="G89" s="208"/>
      <c r="H89" s="132"/>
      <c r="I89" s="7"/>
      <c r="J89" s="7"/>
      <c r="K89" s="7"/>
      <c r="L89" s="7"/>
      <c r="M89" s="7"/>
      <c r="N89" s="7"/>
      <c r="O89" s="7"/>
    </row>
    <row r="90" spans="1:38" ht="56.1" customHeight="1" x14ac:dyDescent="0.2">
      <c r="A90" s="201">
        <v>34</v>
      </c>
      <c r="B90" s="29" t="s">
        <v>124</v>
      </c>
      <c r="C90" s="29" t="s">
        <v>125</v>
      </c>
      <c r="D90" s="91"/>
      <c r="E90" s="181">
        <f>D90*7.5</f>
        <v>0</v>
      </c>
      <c r="F90" s="207"/>
      <c r="G90" s="208"/>
      <c r="H90" s="132"/>
      <c r="I90" s="7"/>
      <c r="J90" s="7"/>
      <c r="K90" s="7"/>
      <c r="L90" s="7"/>
      <c r="M90" s="7"/>
      <c r="N90" s="7"/>
      <c r="O90" s="7"/>
    </row>
    <row r="91" spans="1:38" ht="54.75" customHeight="1" x14ac:dyDescent="0.2">
      <c r="A91" s="98">
        <v>35</v>
      </c>
      <c r="B91" s="29" t="s">
        <v>126</v>
      </c>
      <c r="C91" s="29" t="s">
        <v>127</v>
      </c>
      <c r="D91" s="91"/>
      <c r="E91" s="181">
        <f>5*D91</f>
        <v>0</v>
      </c>
      <c r="F91" s="207"/>
      <c r="G91" s="208"/>
      <c r="H91" s="196"/>
      <c r="I91" s="7"/>
      <c r="J91" s="7"/>
      <c r="K91" s="7"/>
      <c r="L91" s="7"/>
      <c r="M91" s="7"/>
      <c r="N91" s="7"/>
      <c r="O91" s="7"/>
    </row>
    <row r="92" spans="1:38" ht="54.75" customHeight="1" thickBot="1" x14ac:dyDescent="0.25">
      <c r="A92" s="98">
        <v>36</v>
      </c>
      <c r="B92" s="29" t="s">
        <v>128</v>
      </c>
      <c r="C92" s="29" t="s">
        <v>123</v>
      </c>
      <c r="D92" s="91"/>
      <c r="E92" s="181">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1">
        <f>D94*2</f>
        <v>0</v>
      </c>
      <c r="F94" s="207"/>
      <c r="G94" s="208"/>
      <c r="H94" s="132"/>
      <c r="I94" s="7"/>
      <c r="J94" s="7"/>
      <c r="K94" s="7"/>
      <c r="L94" s="7"/>
      <c r="M94" s="7"/>
      <c r="N94" s="7"/>
      <c r="O94" s="7"/>
    </row>
    <row r="95" spans="1:38" ht="69" customHeight="1" x14ac:dyDescent="0.2">
      <c r="A95" s="231"/>
      <c r="B95" s="228"/>
      <c r="C95" s="75" t="s">
        <v>132</v>
      </c>
      <c r="D95" s="91"/>
      <c r="E95" s="181">
        <f>1.5*D95</f>
        <v>0</v>
      </c>
      <c r="F95" s="207"/>
      <c r="G95" s="208"/>
      <c r="H95" s="132"/>
      <c r="I95" s="7"/>
      <c r="J95" s="7"/>
      <c r="K95" s="7"/>
      <c r="L95" s="7"/>
      <c r="M95" s="7"/>
      <c r="N95" s="7"/>
      <c r="O95" s="7"/>
    </row>
    <row r="96" spans="1:38" ht="50.25" customHeight="1" thickBot="1" x14ac:dyDescent="0.25">
      <c r="A96" s="232"/>
      <c r="B96" s="233"/>
      <c r="C96" s="75" t="s">
        <v>133</v>
      </c>
      <c r="D96" s="91"/>
      <c r="E96" s="181">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5">
        <v>38</v>
      </c>
      <c r="B98" s="199" t="s">
        <v>135</v>
      </c>
      <c r="C98" s="93" t="s">
        <v>136</v>
      </c>
      <c r="D98" s="92"/>
      <c r="E98" s="182">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7" t="s">
        <v>25</v>
      </c>
      <c r="G99" s="227"/>
      <c r="H99" s="132"/>
      <c r="I99" s="7"/>
      <c r="J99" s="7"/>
      <c r="K99" s="7"/>
      <c r="L99" s="7"/>
      <c r="M99" s="7"/>
      <c r="N99" s="7"/>
      <c r="O99" s="7"/>
    </row>
    <row r="100" spans="1:15" ht="91.5" customHeight="1" x14ac:dyDescent="0.2">
      <c r="A100" s="105">
        <v>39</v>
      </c>
      <c r="B100" s="94" t="s">
        <v>138</v>
      </c>
      <c r="C100" s="95" t="s">
        <v>139</v>
      </c>
      <c r="D100" s="90"/>
      <c r="E100" s="179">
        <f>D100*40</f>
        <v>0</v>
      </c>
      <c r="F100" s="207"/>
      <c r="G100" s="208"/>
      <c r="H100" s="132"/>
      <c r="I100" s="7"/>
      <c r="J100" s="7"/>
      <c r="K100" s="7"/>
      <c r="L100" s="7"/>
      <c r="M100" s="7"/>
      <c r="N100" s="7"/>
      <c r="O100" s="7"/>
    </row>
    <row r="101" spans="1:15" ht="81" customHeight="1" x14ac:dyDescent="0.2">
      <c r="A101" s="98">
        <v>40</v>
      </c>
      <c r="B101" s="94" t="s">
        <v>140</v>
      </c>
      <c r="C101" s="95" t="s">
        <v>141</v>
      </c>
      <c r="D101" s="90"/>
      <c r="E101" s="179">
        <f>D101*10</f>
        <v>0</v>
      </c>
      <c r="F101" s="207"/>
      <c r="G101" s="208"/>
      <c r="H101" s="132"/>
      <c r="I101" s="7"/>
      <c r="J101" s="7"/>
      <c r="K101" s="7"/>
      <c r="L101" s="7"/>
      <c r="M101" s="7"/>
      <c r="N101" s="7"/>
      <c r="O101" s="7"/>
    </row>
    <row r="102" spans="1:15" ht="78.75" customHeight="1" x14ac:dyDescent="0.2">
      <c r="A102" s="98">
        <v>41</v>
      </c>
      <c r="B102" s="94" t="s">
        <v>142</v>
      </c>
      <c r="C102" s="95" t="s">
        <v>143</v>
      </c>
      <c r="D102" s="90"/>
      <c r="E102" s="179">
        <f>D102*30</f>
        <v>0</v>
      </c>
      <c r="F102" s="207"/>
      <c r="G102" s="208"/>
      <c r="H102" s="133"/>
      <c r="I102" s="7"/>
      <c r="J102" s="7"/>
      <c r="K102" s="7"/>
      <c r="L102" s="202"/>
      <c r="M102" s="7"/>
      <c r="N102" s="7"/>
      <c r="O102" s="7"/>
    </row>
    <row r="103" spans="1:15" ht="60" customHeight="1" x14ac:dyDescent="0.2">
      <c r="A103" s="98">
        <v>42</v>
      </c>
      <c r="B103" s="94" t="s">
        <v>144</v>
      </c>
      <c r="C103" s="94" t="s">
        <v>145</v>
      </c>
      <c r="D103" s="90"/>
      <c r="E103" s="179">
        <f>D103</f>
        <v>0</v>
      </c>
      <c r="F103" s="207"/>
      <c r="G103" s="208"/>
      <c r="H103" s="132"/>
      <c r="I103" s="202"/>
      <c r="J103" s="202"/>
      <c r="K103" s="202"/>
      <c r="L103" s="7"/>
      <c r="M103" s="202"/>
      <c r="N103" s="202"/>
      <c r="O103" s="202"/>
    </row>
    <row r="104" spans="1:15" ht="62.25" customHeight="1" x14ac:dyDescent="0.2">
      <c r="A104" s="98">
        <v>43</v>
      </c>
      <c r="B104" s="94" t="s">
        <v>146</v>
      </c>
      <c r="C104" s="94" t="s">
        <v>147</v>
      </c>
      <c r="D104" s="90"/>
      <c r="E104" s="179">
        <f>D104*2</f>
        <v>0</v>
      </c>
      <c r="F104" s="207"/>
      <c r="G104" s="208"/>
      <c r="H104" s="132"/>
      <c r="I104" s="202"/>
      <c r="J104" s="202"/>
      <c r="K104" s="202"/>
      <c r="L104" s="7"/>
      <c r="M104" s="202"/>
      <c r="N104" s="202"/>
      <c r="O104" s="202"/>
    </row>
    <row r="105" spans="1:15" ht="66.75" customHeight="1" x14ac:dyDescent="0.2">
      <c r="A105" s="98">
        <v>44</v>
      </c>
      <c r="B105" s="94" t="s">
        <v>148</v>
      </c>
      <c r="C105" s="95" t="s">
        <v>149</v>
      </c>
      <c r="D105" s="90"/>
      <c r="E105" s="179">
        <f>D105*5</f>
        <v>0</v>
      </c>
      <c r="F105" s="207"/>
      <c r="G105" s="208"/>
      <c r="H105" s="132"/>
      <c r="I105" s="202"/>
      <c r="J105" s="202"/>
      <c r="K105" s="202"/>
      <c r="L105" s="7"/>
      <c r="M105" s="202"/>
      <c r="N105" s="202"/>
      <c r="O105" s="202"/>
    </row>
    <row r="106" spans="1:15" ht="71.25" customHeight="1" x14ac:dyDescent="0.2">
      <c r="A106" s="98">
        <v>45</v>
      </c>
      <c r="B106" s="75" t="s">
        <v>150</v>
      </c>
      <c r="C106" s="75" t="s">
        <v>151</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152</v>
      </c>
      <c r="C107" s="75" t="s">
        <v>153</v>
      </c>
      <c r="D107" s="91"/>
      <c r="E107" s="181">
        <f>D107*5</f>
        <v>0</v>
      </c>
      <c r="F107" s="207"/>
      <c r="G107" s="208"/>
      <c r="H107" s="132"/>
      <c r="I107" s="202"/>
      <c r="J107" s="202"/>
      <c r="K107" s="202"/>
      <c r="L107" s="7"/>
      <c r="M107" s="202"/>
      <c r="N107" s="202"/>
      <c r="O107" s="202"/>
    </row>
    <row r="108" spans="1:15" ht="65.25" customHeight="1" thickBot="1" x14ac:dyDescent="0.25">
      <c r="A108" s="43">
        <v>47</v>
      </c>
      <c r="B108" s="75" t="s">
        <v>154</v>
      </c>
      <c r="C108" s="75" t="s">
        <v>155</v>
      </c>
      <c r="D108" s="91"/>
      <c r="E108" s="181">
        <f>D108*5</f>
        <v>0</v>
      </c>
      <c r="F108" s="207"/>
      <c r="G108" s="208"/>
      <c r="H108" s="132"/>
      <c r="I108" s="202"/>
      <c r="J108" s="202"/>
      <c r="K108" s="202"/>
      <c r="L108" s="7"/>
      <c r="M108" s="202"/>
      <c r="N108" s="202"/>
      <c r="O108" s="202"/>
    </row>
    <row r="109" spans="1:15" ht="50.25" customHeight="1" x14ac:dyDescent="0.2">
      <c r="A109" s="198">
        <v>48</v>
      </c>
      <c r="B109" s="75" t="s">
        <v>156</v>
      </c>
      <c r="C109" s="75" t="s">
        <v>157</v>
      </c>
      <c r="D109" s="91"/>
      <c r="E109" s="181">
        <f>D109*5</f>
        <v>0</v>
      </c>
      <c r="F109" s="207"/>
      <c r="G109" s="208"/>
      <c r="H109" s="132"/>
      <c r="I109" s="7"/>
      <c r="J109" s="7"/>
      <c r="K109" s="7"/>
      <c r="L109" s="202"/>
      <c r="M109" s="7"/>
      <c r="N109" s="7"/>
      <c r="O109" s="7"/>
    </row>
    <row r="110" spans="1:15" ht="45" customHeight="1" thickBot="1" x14ac:dyDescent="0.25">
      <c r="A110" s="205">
        <v>49</v>
      </c>
      <c r="B110" s="93" t="s">
        <v>158</v>
      </c>
      <c r="C110" s="93" t="s">
        <v>159</v>
      </c>
      <c r="D110" s="92"/>
      <c r="E110" s="182">
        <f>D110*2.5</f>
        <v>0</v>
      </c>
      <c r="F110" s="207"/>
      <c r="G110" s="208"/>
      <c r="H110" s="132"/>
      <c r="I110" s="202"/>
      <c r="J110" s="202"/>
      <c r="K110" s="202"/>
      <c r="L110" s="7"/>
      <c r="M110" s="202"/>
      <c r="N110" s="202"/>
      <c r="O110" s="202"/>
    </row>
    <row r="111" spans="1:15" ht="45.75" customHeight="1" thickBot="1" x14ac:dyDescent="0.25">
      <c r="A111" s="329" t="s">
        <v>42</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160</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161</v>
      </c>
      <c r="C114" s="29" t="s">
        <v>162</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163</v>
      </c>
      <c r="C115" s="29" t="s">
        <v>162</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164</v>
      </c>
      <c r="C116" s="29" t="s">
        <v>162</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167</v>
      </c>
      <c r="C118" s="29" t="s">
        <v>166</v>
      </c>
      <c r="D118" s="144"/>
      <c r="E118" s="183">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3">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3">
        <f>D120*5</f>
        <v>0</v>
      </c>
      <c r="F120" s="207"/>
      <c r="G120" s="208"/>
    </row>
    <row r="121" spans="1:38" ht="54.75" customHeight="1" x14ac:dyDescent="0.2">
      <c r="A121" s="155">
        <v>57</v>
      </c>
      <c r="B121" s="29" t="s">
        <v>172</v>
      </c>
      <c r="C121" s="29" t="s">
        <v>173</v>
      </c>
      <c r="D121" s="143"/>
      <c r="E121" s="183">
        <f>D121*5</f>
        <v>0</v>
      </c>
      <c r="F121" s="207"/>
      <c r="G121" s="208"/>
    </row>
    <row r="122" spans="1:38" ht="38.25" customHeight="1" x14ac:dyDescent="0.2">
      <c r="A122" s="155">
        <v>58</v>
      </c>
      <c r="B122" s="29" t="s">
        <v>174</v>
      </c>
      <c r="C122" s="29" t="s">
        <v>175</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42</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176</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c r="B128" s="345"/>
      <c r="C128" s="339"/>
      <c r="D128" s="339"/>
      <c r="E128" s="339"/>
      <c r="F128" s="339"/>
      <c r="G128" s="340"/>
    </row>
    <row r="129" spans="1:7" ht="25.5" customHeight="1" x14ac:dyDescent="0.2">
      <c r="A129" s="346"/>
      <c r="B129" s="346"/>
      <c r="C129" s="335"/>
      <c r="D129" s="335"/>
      <c r="E129" s="341">
        <f ca="1">NOW()</f>
        <v>46119.601813194444</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177</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f121op - Fatec São José do Rio Preto</cp:lastModifiedBy>
  <cp:revision/>
  <cp:lastPrinted>2026-03-09T13:23:20Z</cp:lastPrinted>
  <dcterms:created xsi:type="dcterms:W3CDTF">2014-10-07T12:05:22Z</dcterms:created>
  <dcterms:modified xsi:type="dcterms:W3CDTF">2026-04-07T17:26:42Z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