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05 Edital de Agroturismo (Manhã)\"/>
    </mc:Choice>
  </mc:AlternateContent>
  <xr:revisionPtr revIDLastSave="0" documentId="13_ncr:1_{69DDF507-ABAA-48A2-97DD-E49CC62FE59D}" xr6:coauthVersionLast="36" xr6:coauthVersionMax="37" xr10:uidLastSave="{00000000-0000-0000-0000-000000000000}"/>
  <bookViews>
    <workbookView xWindow="0" yWindow="0" windowWidth="20490" windowHeight="7635"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4" i="9" l="1"/>
  <c r="E44" i="9" s="1"/>
  <c r="W46" i="9"/>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<sst xmlns="http://schemas.openxmlformats.org/spreadsheetml/2006/main" count="220" uniqueCount="184">
  <si>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</si>
  <si>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</si>
  <si>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</si>
  <si>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</si>
  <si>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</si>
  <si>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</si>
  <si>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</si>
  <si>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</si>
  <si>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</si>
  <si>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</si>
  <si>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</si>
  <si>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</si>
  <si>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</si>
  <si>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</si>
  <si>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</si>
  <si>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</si>
  <si>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</si>
  <si>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</si>
  <si>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</si>
  <si>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</si>
  <si>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</si>
  <si>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</si>
  <si>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</si>
  <si>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</si>
  <si>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</si>
  <si>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</si>
  <si>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</si>
  <si>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</si>
  <si>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</si>
  <si>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</si>
  <si>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</si>
  <si>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</si>
  <si>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</si>
  <si>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</si>
  <si>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</si>
  <si>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</si>
  <si>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</si>
  <si>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</si>
  <si>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</si>
  <si>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</si>
  <si>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</si>
  <si>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</si>
  <si>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</si>
  <si>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</si>
  <si>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</si>
  <si>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</si>
  <si>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</si>
  <si>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</si>
  <si>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</si>
  <si>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</si>
  <si>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</si>
  <si>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</si>
  <si>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</si>
  <si>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</si>
  <si>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</si>
  <si>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</si>
  <si>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</si>
  <si>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</si>
  <si>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</si>
  <si>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</si>
  <si>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</si>
  <si>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</si>
  <si>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</si>
  <si>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</si>
  <si>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</si>
  <si>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</si>
  <si>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</si>
  <si>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</si>
  <si>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</si>
  <si>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</si>
  <si>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</si>
  <si>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</si>
  <si>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</si>
  <si>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</si>
  <si>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</si>
  <si>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</si>
  <si>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</si>
  <si>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</si>
  <si>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</si>
  <si>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</si>
  <si>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</si>
  <si>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</si>
  <si>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</si>
  <si>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</si>
  <si>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</si>
  <si>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</si>
  <si>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</si>
  <si>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</si>
  <si>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</si>
  <si>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</si>
  <si>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</si>
  <si>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</si>
  <si>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</si>
  <si>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</si>
  <si>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</si>
  <si>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</si>
  <si>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</si>
  <si>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</si>
  <si>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</si>
  <si>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</si>
  <si>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</si>
  <si>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</si>
  <si>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</si>
  <si>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</si>
  <si>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</si>
  <si>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</si>
  <si>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</si>
  <si>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</si>
  <si>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</si>
  <si>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</si>
  <si>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</si>
  <si>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</si>
  <si>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</si>
  <si>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</si>
  <si>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</si>
  <si>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</si>
  <si>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</si>
  <si>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</si>
  <si>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</si>
  <si>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</si>
  <si>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</si>
  <si>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</si>
  <si>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</si>
  <si>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</si>
  <si>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</si>
  <si>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</si>
  <si>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</si>
  <si>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</si>
  <si>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</si>
  <si>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</si>
  <si>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</si>
  <si>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</si>
  <si>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</si>
  <si>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</si>
  <si>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</si>
  <si>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</si>
  <si>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</si>
  <si>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</si>
  <si>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</si>
  <si>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</si>
  <si>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</si>
  <si>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</si>
  <si>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</si>
  <si>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</si>
  <si>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</si>
  <si>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</si>
  <si>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</si>
  <si>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</si>
  <si>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</si>
  <si>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</si>
  <si>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</si>
  <si>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</si>
  <si>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</si>
  <si>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</si>
  <si>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</si>
  <si>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</si>
  <si>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</si>
  <si>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</si>
  <si>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</si>
  <si>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</si>
  <si>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</si>
  <si>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</si>
  <si>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</si>
  <si>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</si>
  <si>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</si>
  <si>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</si>
  <si>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</si>
  <si>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</si>
  <si>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</si>
  <si>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</si>
  <si>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</si>
  <si>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</si>
  <si>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</si>
  <si>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</si>
  <si>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</si>
  <si>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</si>
  <si>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</si>
  <si>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</si>
  <si>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</si>
  <si>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Agroturismo</t>
  </si>
  <si>
    <t>Produção Agrícola, Agropecuária e Zootecnia / Turismo e Hotelaria</t>
  </si>
  <si>
    <t>São José do Rio Preto</t>
  </si>
  <si>
    <t>Faculdade de Tecnologia de São José do Rio Preto</t>
  </si>
  <si>
    <t>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</si>
</sst>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xf>
    <xf numFmtId="0" fontId="1" fillId="6" borderId="13" xfId="0" quotePrefix="1" applyFont="1" applyFill="1" applyBorder="1" applyAlignment="1">
      <alignment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16" fontId="2" fillId="6" borderId="21" xfId="0" applyNumberFormat="1"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121" zoomScale="90" zoomScaleNormal="100" zoomScaleSheetLayoutView="90" workbookViewId="0">
      <selection activeCell="Z133" sqref="Z13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1" t="s">
        <v>2</v>
      </c>
      <c r="M5" s="201">
        <f>IF(OR(L27=1,L30=1, L34=1),1,0)</f>
        <v>0</v>
      </c>
      <c r="N5" s="201">
        <f>IF(AND(L37=1,M5=1),1,0)</f>
        <v>0</v>
      </c>
      <c r="O5" s="201">
        <f>M5</f>
        <v>0</v>
      </c>
    </row>
    <row r="6" spans="1:18" ht="17.25" customHeight="1" thickBot="1" x14ac:dyDescent="0.25">
      <c r="A6" s="265" t="s">
        <v>3</v>
      </c>
      <c r="B6" s="266"/>
      <c r="C6" s="266"/>
      <c r="D6" s="266"/>
      <c r="E6" s="266"/>
      <c r="F6" s="266"/>
      <c r="G6" s="267"/>
      <c r="H6" s="116"/>
      <c r="I6" s="5"/>
      <c r="J6" s="5"/>
      <c r="K6" s="5"/>
      <c r="L6" s="201" t="s">
        <v>4</v>
      </c>
      <c r="M6" s="201">
        <f>IF(OR(L29=1,L31=1),1,0)</f>
        <v>0</v>
      </c>
      <c r="N6" s="201" t="e">
        <f>IF(AND(L41=1,L37=1,M6=1),1,0)</f>
        <v>#REF!</v>
      </c>
      <c r="O6" s="201" t="e">
        <f>IF(AND(L41=1,M6=1),1,0)</f>
        <v>#REF!</v>
      </c>
      <c r="P6" s="5"/>
      <c r="Q6" s="5"/>
    </row>
    <row r="7" spans="1:18" ht="15" customHeight="1" thickBot="1" x14ac:dyDescent="0.3">
      <c r="A7" s="268" t="s">
        <v>5</v>
      </c>
      <c r="B7" s="269"/>
      <c r="C7" s="269"/>
      <c r="D7" s="269"/>
      <c r="E7" s="269"/>
      <c r="F7" s="269"/>
      <c r="G7" s="270"/>
      <c r="H7" s="117"/>
      <c r="I7" s="6"/>
      <c r="J7" s="6"/>
      <c r="K7" s="6"/>
      <c r="L7" s="6"/>
      <c r="M7" s="201"/>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3" t="s">
        <v>9</v>
      </c>
      <c r="G9" s="206"/>
      <c r="H9" s="118" t="s">
        <v>10</v>
      </c>
      <c r="I9" s="7"/>
      <c r="J9" s="7"/>
      <c r="K9" s="7"/>
      <c r="L9" s="7"/>
      <c r="M9" s="7"/>
      <c r="N9" s="7"/>
      <c r="O9" s="7"/>
    </row>
    <row r="10" spans="1:18" ht="27.75" customHeight="1" x14ac:dyDescent="0.2">
      <c r="A10" s="96">
        <v>2</v>
      </c>
      <c r="B10" s="162" t="s">
        <v>11</v>
      </c>
      <c r="C10" s="280" t="s">
        <v>182</v>
      </c>
      <c r="D10" s="281"/>
      <c r="E10" s="281"/>
      <c r="F10" s="95" t="s">
        <v>12</v>
      </c>
      <c r="G10" s="205" t="s">
        <v>183</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179</v>
      </c>
      <c r="D11" s="286"/>
      <c r="E11" s="286"/>
      <c r="F11" s="286"/>
      <c r="G11" s="287"/>
      <c r="H11" s="118"/>
      <c r="I11" s="7"/>
      <c r="J11" s="7"/>
      <c r="K11" s="7"/>
      <c r="L11" s="7" t="e">
        <f>IF(AND(H10=0,I10=1,J10=0),1,0)</f>
        <v>#REF!</v>
      </c>
      <c r="M11" s="7"/>
      <c r="N11" s="7"/>
      <c r="O11" s="7"/>
    </row>
    <row r="12" spans="1:18" ht="96" customHeight="1" x14ac:dyDescent="0.2">
      <c r="A12" s="252"/>
      <c r="B12" s="74" t="s">
        <v>14</v>
      </c>
      <c r="C12" s="285" t="s">
        <v>180</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2"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9"/>
      <c r="B23" s="184" t="s">
        <v>29</v>
      </c>
      <c r="C23" s="185"/>
      <c r="D23" s="186">
        <v>50</v>
      </c>
      <c r="E23" s="194"/>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1"/>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3">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5"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6"/>
      <c r="D37" s="165"/>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7" t="s">
        <v>50</v>
      </c>
      <c r="D38" s="348"/>
      <c r="E38" s="175"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6"/>
      <c r="B39" s="167"/>
      <c r="C39" s="168" t="s">
        <v>52</v>
      </c>
      <c r="D39" s="168" t="s">
        <v>53</v>
      </c>
      <c r="E39" s="172"/>
      <c r="F39" s="173"/>
      <c r="G39" s="174"/>
      <c r="H39" s="122"/>
      <c r="I39" s="13"/>
      <c r="K39"/>
      <c r="L39" s="11"/>
      <c r="M39" s="14"/>
      <c r="N39" s="11"/>
      <c r="O39" s="13"/>
    </row>
    <row r="40" spans="1:54" ht="54" customHeight="1" x14ac:dyDescent="0.2">
      <c r="A40" s="106">
        <v>10</v>
      </c>
      <c r="B40" s="171" t="s">
        <v>54</v>
      </c>
      <c r="C40" s="187"/>
      <c r="D40" s="188"/>
      <c r="E40" s="176">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69" t="s">
        <v>55</v>
      </c>
      <c r="C41" s="189"/>
      <c r="D41" s="190"/>
      <c r="E41" s="176">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69" t="s">
        <v>56</v>
      </c>
      <c r="C42" s="189"/>
      <c r="D42" s="190"/>
      <c r="E42" s="176">
        <f>W42*20</f>
        <v>0</v>
      </c>
      <c r="F42" s="343"/>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0" t="s">
        <v>57</v>
      </c>
      <c r="C43" s="189"/>
      <c r="D43" s="190"/>
      <c r="E43" s="176">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0" t="s">
        <v>58</v>
      </c>
      <c r="C44" s="189"/>
      <c r="D44" s="190"/>
      <c r="E44" s="176">
        <f>W44*10</f>
        <v>0</v>
      </c>
      <c r="F44" s="324"/>
      <c r="G44" s="325"/>
      <c r="H44" s="201"/>
      <c r="L44" s="20" t="e">
        <f ca="1">IF(AND(D37&gt;0,E37&gt;0,O21=1,L43=1,F37&gt;=3),1,0)</f>
        <v>#REF!</v>
      </c>
      <c r="M44" s="20"/>
      <c r="S44" s="23">
        <f t="shared" si="2"/>
        <v>0</v>
      </c>
      <c r="U44" s="59">
        <f t="shared" si="3"/>
        <v>0</v>
      </c>
      <c r="W44" s="59">
        <f t="shared" si="4"/>
        <v>0</v>
      </c>
    </row>
    <row r="45" spans="1:54" ht="58.5" customHeight="1" x14ac:dyDescent="0.2">
      <c r="A45" s="101">
        <v>15</v>
      </c>
      <c r="B45" s="170" t="s">
        <v>59</v>
      </c>
      <c r="C45" s="189"/>
      <c r="D45" s="190"/>
      <c r="E45" s="176">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0" t="s">
        <v>60</v>
      </c>
      <c r="C46" s="189"/>
      <c r="D46" s="190"/>
      <c r="E46" s="176">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2" t="s">
        <v>66</v>
      </c>
      <c r="D50" s="82"/>
      <c r="E50" s="177">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8" t="s">
        <v>67</v>
      </c>
      <c r="C51" s="191" t="s">
        <v>66</v>
      </c>
      <c r="D51" s="82"/>
      <c r="E51" s="177">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9"/>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199" t="s">
        <v>71</v>
      </c>
      <c r="D53" s="85"/>
      <c r="E53" s="178">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8">
        <f>D54*10</f>
        <v>0</v>
      </c>
      <c r="F54" s="207"/>
      <c r="G54" s="208"/>
      <c r="H54" s="201"/>
    </row>
    <row r="55" spans="1:54" ht="38.25" customHeight="1" x14ac:dyDescent="0.2">
      <c r="A55" s="258">
        <v>20</v>
      </c>
      <c r="B55" s="229" t="s">
        <v>73</v>
      </c>
      <c r="C55" s="199" t="s">
        <v>74</v>
      </c>
      <c r="D55" s="86"/>
      <c r="E55" s="178">
        <f>D55*20</f>
        <v>0</v>
      </c>
      <c r="F55" s="207"/>
      <c r="G55" s="208"/>
      <c r="H55" s="132"/>
    </row>
    <row r="56" spans="1:54" ht="75" customHeight="1" x14ac:dyDescent="0.2">
      <c r="A56" s="259"/>
      <c r="B56" s="260"/>
      <c r="C56" s="29" t="s">
        <v>75</v>
      </c>
      <c r="D56" s="86"/>
      <c r="E56" s="178">
        <f>D56*5</f>
        <v>0</v>
      </c>
      <c r="F56" s="207"/>
      <c r="G56" s="208"/>
      <c r="H56" s="132"/>
      <c r="I56" s="7"/>
      <c r="J56" s="7"/>
      <c r="K56" s="7"/>
      <c r="L56" s="20"/>
      <c r="M56" s="7"/>
      <c r="N56" s="7"/>
      <c r="O56" s="7"/>
    </row>
    <row r="57" spans="1:54" ht="75" customHeight="1" x14ac:dyDescent="0.2">
      <c r="A57" s="338">
        <v>21</v>
      </c>
      <c r="B57" s="254" t="s">
        <v>76</v>
      </c>
      <c r="C57" s="75" t="s">
        <v>77</v>
      </c>
      <c r="D57" s="86"/>
      <c r="E57" s="178">
        <f>D57*10</f>
        <v>0</v>
      </c>
      <c r="F57" s="207"/>
      <c r="G57" s="208"/>
      <c r="H57" s="133"/>
      <c r="I57" s="201"/>
      <c r="J57" s="201"/>
      <c r="K57" s="201"/>
      <c r="M57" s="201"/>
      <c r="N57" s="201"/>
      <c r="O57" s="201"/>
    </row>
    <row r="58" spans="1:54" ht="57" customHeight="1" thickBot="1" x14ac:dyDescent="0.25">
      <c r="A58" s="339"/>
      <c r="B58" s="260"/>
      <c r="C58" s="75" t="s">
        <v>78</v>
      </c>
      <c r="D58" s="87"/>
      <c r="E58" s="178">
        <f>D58*5</f>
        <v>0</v>
      </c>
      <c r="F58" s="207"/>
      <c r="G58" s="208"/>
      <c r="H58" s="132"/>
      <c r="L58" s="7"/>
    </row>
    <row r="59" spans="1:54" ht="51.95" customHeight="1" x14ac:dyDescent="0.2">
      <c r="A59" s="350">
        <v>22</v>
      </c>
      <c r="B59" s="230" t="s">
        <v>79</v>
      </c>
      <c r="C59" s="29" t="s">
        <v>80</v>
      </c>
      <c r="D59" s="86"/>
      <c r="E59" s="178">
        <f>D59*5</f>
        <v>0</v>
      </c>
      <c r="F59" s="207"/>
      <c r="G59" s="208"/>
      <c r="H59" s="132"/>
      <c r="I59" s="7"/>
      <c r="J59" s="7"/>
      <c r="K59" s="7"/>
      <c r="L59" s="7"/>
      <c r="M59" s="7"/>
      <c r="N59" s="7"/>
      <c r="O59" s="7"/>
    </row>
    <row r="60" spans="1:54" ht="51.95" customHeight="1" x14ac:dyDescent="0.2">
      <c r="A60" s="264"/>
      <c r="B60" s="260"/>
      <c r="C60" s="75" t="s">
        <v>81</v>
      </c>
      <c r="D60" s="87"/>
      <c r="E60" s="178">
        <f>D60*2.5</f>
        <v>0</v>
      </c>
      <c r="F60" s="207"/>
      <c r="G60" s="208"/>
      <c r="H60" s="132"/>
      <c r="I60" s="7"/>
      <c r="J60" s="7"/>
      <c r="K60" s="7"/>
      <c r="L60" s="7"/>
      <c r="M60" s="7"/>
      <c r="N60" s="7"/>
      <c r="O60" s="7"/>
    </row>
    <row r="61" spans="1:54" ht="51.95" customHeight="1" x14ac:dyDescent="0.2">
      <c r="A61" s="98">
        <v>23</v>
      </c>
      <c r="B61" s="75" t="s">
        <v>82</v>
      </c>
      <c r="C61" s="75" t="s">
        <v>83</v>
      </c>
      <c r="D61" s="87"/>
      <c r="E61" s="178">
        <f>D61*2</f>
        <v>0</v>
      </c>
      <c r="F61" s="207"/>
      <c r="G61" s="208"/>
      <c r="H61" s="132"/>
      <c r="I61" s="7"/>
      <c r="J61" s="7"/>
      <c r="K61" s="7"/>
      <c r="L61" s="7"/>
      <c r="M61" s="7"/>
      <c r="N61" s="7"/>
      <c r="O61" s="7"/>
    </row>
    <row r="62" spans="1:54" ht="51.95" customHeight="1" x14ac:dyDescent="0.2">
      <c r="A62" s="263">
        <v>24</v>
      </c>
      <c r="B62" s="254" t="s">
        <v>84</v>
      </c>
      <c r="C62" s="75" t="s">
        <v>85</v>
      </c>
      <c r="D62" s="87"/>
      <c r="E62" s="178">
        <f>D62*2</f>
        <v>0</v>
      </c>
      <c r="F62" s="207"/>
      <c r="G62" s="208"/>
      <c r="H62" s="132"/>
      <c r="I62" s="7"/>
      <c r="J62" s="7"/>
      <c r="K62" s="7"/>
      <c r="L62" s="7"/>
      <c r="M62" s="7"/>
      <c r="N62" s="7"/>
      <c r="O62" s="7"/>
    </row>
    <row r="63" spans="1:54" ht="60" customHeight="1" thickBot="1" x14ac:dyDescent="0.25">
      <c r="A63" s="264"/>
      <c r="B63" s="231"/>
      <c r="C63" s="198" t="s">
        <v>86</v>
      </c>
      <c r="D63" s="88"/>
      <c r="E63" s="178">
        <f>D63</f>
        <v>0</v>
      </c>
      <c r="F63" s="207"/>
      <c r="G63" s="208"/>
      <c r="H63" s="132"/>
      <c r="I63" s="7"/>
      <c r="J63" s="7"/>
      <c r="K63" s="7"/>
      <c r="L63" s="7"/>
      <c r="M63" s="7"/>
      <c r="N63" s="7"/>
      <c r="O63" s="7"/>
    </row>
    <row r="64" spans="1:54" ht="79.5" customHeight="1" thickBot="1" x14ac:dyDescent="0.25">
      <c r="A64" s="210" t="s">
        <v>87</v>
      </c>
      <c r="B64" s="349"/>
      <c r="C64" s="69" t="s">
        <v>63</v>
      </c>
      <c r="D64" s="70" t="s">
        <v>88</v>
      </c>
      <c r="E64" s="179" t="s">
        <v>65</v>
      </c>
      <c r="F64" s="212" t="s">
        <v>26</v>
      </c>
      <c r="G64" s="213"/>
      <c r="H64" s="132"/>
      <c r="I64" s="7"/>
      <c r="J64" s="7"/>
      <c r="K64" s="7"/>
      <c r="L64" s="7"/>
      <c r="M64" s="7"/>
      <c r="N64" s="7"/>
      <c r="O64" s="7"/>
    </row>
    <row r="65" spans="1:38" ht="73.5" customHeight="1" x14ac:dyDescent="0.2">
      <c r="A65" s="98">
        <v>25</v>
      </c>
      <c r="B65" s="89" t="s">
        <v>89</v>
      </c>
      <c r="C65" s="199" t="s">
        <v>90</v>
      </c>
      <c r="D65" s="90"/>
      <c r="E65" s="178">
        <f>D65*5</f>
        <v>0</v>
      </c>
      <c r="F65" s="207"/>
      <c r="G65" s="208"/>
      <c r="H65" s="132"/>
      <c r="I65" s="7"/>
      <c r="J65" s="7"/>
      <c r="K65" s="7"/>
      <c r="L65" s="7"/>
      <c r="M65" s="7"/>
      <c r="N65" s="7"/>
      <c r="O65" s="7"/>
    </row>
    <row r="66" spans="1:38" ht="73.5" customHeight="1" x14ac:dyDescent="0.2">
      <c r="A66" s="111">
        <v>26</v>
      </c>
      <c r="B66" s="29" t="s">
        <v>91</v>
      </c>
      <c r="C66" s="29" t="s">
        <v>92</v>
      </c>
      <c r="D66" s="91"/>
      <c r="E66" s="178">
        <f>D66*2</f>
        <v>0</v>
      </c>
      <c r="F66" s="207"/>
      <c r="G66" s="208"/>
      <c r="H66" s="132"/>
      <c r="I66" s="7"/>
      <c r="J66" s="7"/>
      <c r="K66" s="7"/>
      <c r="L66" s="7"/>
      <c r="M66" s="7"/>
      <c r="N66" s="7"/>
      <c r="O66" s="7"/>
    </row>
    <row r="67" spans="1:38" ht="78" customHeight="1" thickBot="1" x14ac:dyDescent="0.25">
      <c r="A67" s="103">
        <v>27</v>
      </c>
      <c r="B67" s="29" t="s">
        <v>93</v>
      </c>
      <c r="C67" s="29" t="s">
        <v>94</v>
      </c>
      <c r="D67" s="91"/>
      <c r="E67" s="178">
        <f>D67*2</f>
        <v>0</v>
      </c>
      <c r="F67" s="207"/>
      <c r="G67" s="208"/>
      <c r="H67" s="132"/>
      <c r="I67" s="7"/>
      <c r="J67" s="7"/>
      <c r="K67" s="7"/>
      <c r="L67" s="7"/>
      <c r="M67" s="7"/>
      <c r="N67" s="7"/>
      <c r="O67" s="7"/>
    </row>
    <row r="68" spans="1:38" ht="45.95" hidden="1" customHeight="1" x14ac:dyDescent="0.2">
      <c r="A68" s="43">
        <v>26</v>
      </c>
      <c r="B68" s="29" t="s">
        <v>95</v>
      </c>
      <c r="C68" s="29" t="s">
        <v>96</v>
      </c>
      <c r="D68" s="91"/>
      <c r="E68" s="178">
        <f>D68*2</f>
        <v>0</v>
      </c>
      <c r="F68" s="207"/>
      <c r="G68" s="208"/>
      <c r="H68" s="201"/>
      <c r="I68" s="7"/>
      <c r="J68" s="7"/>
      <c r="K68" s="7"/>
      <c r="L68" s="201"/>
      <c r="M68" s="7"/>
      <c r="N68" s="7"/>
      <c r="O68" s="7"/>
    </row>
    <row r="69" spans="1:38" ht="27.95" hidden="1" customHeight="1" x14ac:dyDescent="0.2">
      <c r="A69" s="197">
        <v>27</v>
      </c>
      <c r="B69" s="29" t="s">
        <v>97</v>
      </c>
      <c r="C69" s="29" t="s">
        <v>98</v>
      </c>
      <c r="D69" s="91"/>
      <c r="E69" s="178">
        <f>D69</f>
        <v>0</v>
      </c>
      <c r="F69" s="207"/>
      <c r="G69" s="208"/>
      <c r="H69" s="132"/>
      <c r="I69" s="201"/>
      <c r="J69" s="201"/>
      <c r="K69" s="201"/>
      <c r="L69" s="7"/>
      <c r="M69" s="201"/>
      <c r="N69" s="201"/>
      <c r="O69" s="201"/>
    </row>
    <row r="70" spans="1:38" ht="27.95" customHeight="1" thickBot="1" x14ac:dyDescent="0.25">
      <c r="A70" s="204">
        <v>28</v>
      </c>
      <c r="B70" s="198" t="s">
        <v>99</v>
      </c>
      <c r="C70" s="198" t="s">
        <v>100</v>
      </c>
      <c r="D70" s="92"/>
      <c r="E70" s="178">
        <f>D70*0.5</f>
        <v>0</v>
      </c>
      <c r="F70" s="207"/>
      <c r="G70" s="208"/>
      <c r="H70" s="132"/>
      <c r="I70" s="201"/>
      <c r="J70" s="201"/>
      <c r="K70" s="201"/>
      <c r="L70" s="7"/>
      <c r="M70" s="201"/>
      <c r="N70" s="201"/>
      <c r="O70" s="201"/>
    </row>
    <row r="71" spans="1:38" ht="37.5" customHeight="1" thickBot="1" x14ac:dyDescent="0.25">
      <c r="A71" s="210" t="s">
        <v>101</v>
      </c>
      <c r="B71" s="211"/>
      <c r="C71" s="104" t="s">
        <v>63</v>
      </c>
      <c r="D71" s="70" t="s">
        <v>88</v>
      </c>
      <c r="E71" s="83" t="s">
        <v>65</v>
      </c>
      <c r="F71" s="212" t="s">
        <v>26</v>
      </c>
      <c r="G71" s="213"/>
      <c r="H71" s="201"/>
      <c r="I71" s="7"/>
      <c r="J71" s="7"/>
      <c r="K71" s="7"/>
      <c r="L71" s="201"/>
      <c r="M71" s="7"/>
      <c r="N71" s="7"/>
      <c r="O71" s="7"/>
    </row>
    <row r="72" spans="1:38" ht="42" customHeight="1" x14ac:dyDescent="0.2">
      <c r="A72" s="239">
        <v>29</v>
      </c>
      <c r="B72" s="230" t="s">
        <v>102</v>
      </c>
      <c r="C72" s="199" t="s">
        <v>103</v>
      </c>
      <c r="D72" s="90"/>
      <c r="E72" s="178">
        <f>D72*3.5</f>
        <v>0</v>
      </c>
      <c r="F72" s="207"/>
      <c r="G72" s="208"/>
      <c r="H72" s="132"/>
      <c r="I72" s="201"/>
      <c r="J72" s="201"/>
      <c r="K72" s="201"/>
      <c r="L72" s="7"/>
      <c r="M72" s="201"/>
      <c r="N72" s="201"/>
      <c r="O72" s="201"/>
    </row>
    <row r="73" spans="1:38" s="41" customFormat="1" ht="40.5" customHeight="1" x14ac:dyDescent="0.25">
      <c r="A73" s="239"/>
      <c r="B73" s="230"/>
      <c r="C73" s="29" t="s">
        <v>104</v>
      </c>
      <c r="D73" s="91"/>
      <c r="E73" s="180">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0">
        <f>D74*2.5</f>
        <v>0</v>
      </c>
      <c r="F74" s="207"/>
      <c r="G74" s="208"/>
      <c r="H74" s="132"/>
      <c r="I74" s="7"/>
      <c r="J74" s="7"/>
      <c r="K74" s="7"/>
      <c r="L74" s="7"/>
      <c r="M74" s="7"/>
      <c r="N74" s="7"/>
      <c r="O74" s="7"/>
    </row>
    <row r="75" spans="1:38" ht="55.5" customHeight="1" x14ac:dyDescent="0.2">
      <c r="A75" s="246">
        <v>30</v>
      </c>
      <c r="B75" s="254" t="s">
        <v>106</v>
      </c>
      <c r="C75" s="29" t="s">
        <v>107</v>
      </c>
      <c r="D75" s="91"/>
      <c r="E75" s="180">
        <f>8*D75</f>
        <v>0</v>
      </c>
      <c r="F75" s="207"/>
      <c r="G75" s="208"/>
      <c r="H75" s="132"/>
      <c r="I75" s="7"/>
      <c r="J75" s="7"/>
      <c r="K75" s="7"/>
      <c r="L75" s="7"/>
      <c r="M75" s="7"/>
      <c r="N75" s="7"/>
      <c r="O75" s="7"/>
    </row>
    <row r="76" spans="1:38" ht="60.75" customHeight="1" x14ac:dyDescent="0.2">
      <c r="A76" s="247"/>
      <c r="B76" s="230"/>
      <c r="C76" s="29" t="s">
        <v>108</v>
      </c>
      <c r="D76" s="91"/>
      <c r="E76" s="180">
        <f>4*D76</f>
        <v>0</v>
      </c>
      <c r="F76" s="207"/>
      <c r="G76" s="208"/>
      <c r="H76" s="133"/>
      <c r="I76" s="7"/>
      <c r="J76" s="7"/>
      <c r="K76" s="7"/>
      <c r="L76" s="201"/>
      <c r="M76" s="7"/>
      <c r="N76" s="7"/>
      <c r="O76" s="7"/>
    </row>
    <row r="77" spans="1:38" ht="45.75" customHeight="1" x14ac:dyDescent="0.2">
      <c r="A77" s="247"/>
      <c r="B77" s="230"/>
      <c r="C77" s="29" t="s">
        <v>109</v>
      </c>
      <c r="D77" s="91"/>
      <c r="E77" s="180">
        <f>3*D77</f>
        <v>0</v>
      </c>
      <c r="F77" s="207"/>
      <c r="G77" s="208"/>
      <c r="H77" s="132"/>
      <c r="I77" s="201"/>
      <c r="J77" s="201"/>
      <c r="K77" s="201"/>
      <c r="L77" s="7"/>
      <c r="M77" s="201"/>
      <c r="N77" s="201"/>
      <c r="O77" s="201"/>
    </row>
    <row r="78" spans="1:38" ht="45.75" customHeight="1" x14ac:dyDescent="0.2">
      <c r="A78" s="247"/>
      <c r="B78" s="230"/>
      <c r="C78" s="29" t="s">
        <v>110</v>
      </c>
      <c r="D78" s="91"/>
      <c r="E78" s="180">
        <f>D78*2</f>
        <v>0</v>
      </c>
      <c r="F78" s="207"/>
      <c r="G78" s="208"/>
      <c r="H78" s="132"/>
      <c r="I78" s="201"/>
      <c r="J78" s="201"/>
      <c r="K78" s="201"/>
      <c r="L78" s="7"/>
      <c r="M78" s="201"/>
      <c r="N78" s="201"/>
      <c r="O78" s="201"/>
    </row>
    <row r="79" spans="1:38" ht="45.75" customHeight="1" x14ac:dyDescent="0.2">
      <c r="A79" s="247"/>
      <c r="B79" s="230"/>
      <c r="C79" s="29" t="s">
        <v>111</v>
      </c>
      <c r="D79" s="91"/>
      <c r="E79" s="180">
        <f>D79*1.5</f>
        <v>0</v>
      </c>
      <c r="F79" s="207"/>
      <c r="G79" s="208"/>
      <c r="H79" s="132"/>
      <c r="I79" s="201"/>
      <c r="J79" s="201"/>
      <c r="K79" s="201"/>
      <c r="L79" s="7"/>
      <c r="M79" s="201"/>
      <c r="N79" s="201"/>
      <c r="O79" s="201"/>
    </row>
    <row r="80" spans="1:38" ht="38.25" customHeight="1" x14ac:dyDescent="0.2">
      <c r="A80" s="248"/>
      <c r="B80" s="260"/>
      <c r="C80" s="29" t="s">
        <v>112</v>
      </c>
      <c r="D80" s="91"/>
      <c r="E80" s="180">
        <f>D80</f>
        <v>0</v>
      </c>
      <c r="F80" s="207"/>
      <c r="G80" s="208"/>
      <c r="H80" s="132"/>
      <c r="I80" s="7"/>
      <c r="J80" s="7"/>
      <c r="K80" s="7"/>
      <c r="L80" s="201"/>
      <c r="M80" s="7"/>
      <c r="N80" s="7"/>
      <c r="O80" s="7"/>
    </row>
    <row r="81" spans="1:38" ht="38.25" customHeight="1" x14ac:dyDescent="0.2">
      <c r="A81" s="255">
        <v>31</v>
      </c>
      <c r="B81" s="254" t="s">
        <v>113</v>
      </c>
      <c r="C81" s="29" t="s">
        <v>114</v>
      </c>
      <c r="D81" s="91"/>
      <c r="E81" s="180">
        <f>4*D81</f>
        <v>0</v>
      </c>
      <c r="F81" s="207"/>
      <c r="G81" s="208"/>
      <c r="H81" s="132"/>
      <c r="I81" s="7"/>
      <c r="J81" s="7"/>
      <c r="K81" s="7"/>
      <c r="L81" s="201"/>
      <c r="M81" s="7"/>
      <c r="N81" s="7"/>
      <c r="O81" s="7"/>
    </row>
    <row r="82" spans="1:38" ht="38.25" customHeight="1" x14ac:dyDescent="0.2">
      <c r="A82" s="256"/>
      <c r="B82" s="230"/>
      <c r="C82" s="29" t="s">
        <v>115</v>
      </c>
      <c r="D82" s="91"/>
      <c r="E82" s="180">
        <f>2*D82</f>
        <v>0</v>
      </c>
      <c r="F82" s="207"/>
      <c r="G82" s="208"/>
      <c r="H82" s="132"/>
      <c r="I82" s="7"/>
      <c r="J82" s="7"/>
      <c r="K82" s="7"/>
      <c r="L82" s="201"/>
      <c r="M82" s="7"/>
      <c r="N82" s="7"/>
      <c r="O82" s="7"/>
    </row>
    <row r="83" spans="1:38" ht="33" customHeight="1" x14ac:dyDescent="0.2">
      <c r="A83" s="256"/>
      <c r="B83" s="230"/>
      <c r="C83" s="29" t="s">
        <v>116</v>
      </c>
      <c r="D83" s="91"/>
      <c r="E83" s="180">
        <f>1.5*D83</f>
        <v>0</v>
      </c>
      <c r="F83" s="207"/>
      <c r="G83" s="208"/>
      <c r="H83" s="132"/>
      <c r="I83" s="201"/>
      <c r="J83" s="201"/>
      <c r="K83" s="201"/>
      <c r="L83" s="7"/>
      <c r="M83" s="201"/>
      <c r="N83" s="201"/>
      <c r="O83" s="201"/>
    </row>
    <row r="84" spans="1:38" ht="38.25" customHeight="1" x14ac:dyDescent="0.2">
      <c r="A84" s="256"/>
      <c r="B84" s="230"/>
      <c r="C84" s="29" t="s">
        <v>117</v>
      </c>
      <c r="D84" s="91"/>
      <c r="E84" s="180">
        <f>D84</f>
        <v>0</v>
      </c>
      <c r="F84" s="207"/>
      <c r="G84" s="208"/>
      <c r="H84" s="132"/>
      <c r="I84" s="201"/>
      <c r="J84" s="201"/>
      <c r="K84" s="201"/>
      <c r="L84" s="7"/>
      <c r="M84" s="201"/>
      <c r="N84" s="201"/>
      <c r="O84" s="201"/>
    </row>
    <row r="85" spans="1:38" s="41" customFormat="1" ht="46.5" customHeight="1" x14ac:dyDescent="0.25">
      <c r="A85" s="256"/>
      <c r="B85" s="230"/>
      <c r="C85" s="29" t="s">
        <v>118</v>
      </c>
      <c r="D85" s="91"/>
      <c r="E85" s="180">
        <f>D85*0.75</f>
        <v>0</v>
      </c>
      <c r="F85" s="207"/>
      <c r="G85" s="208"/>
      <c r="H85" s="132"/>
      <c r="I85" s="201"/>
      <c r="J85" s="201"/>
      <c r="K85" s="201"/>
      <c r="L85" s="7"/>
      <c r="M85" s="201"/>
      <c r="N85" s="201"/>
      <c r="O85" s="201"/>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0">
        <f>D86*0.5</f>
        <v>0</v>
      </c>
      <c r="F86" s="207"/>
      <c r="G86" s="208"/>
      <c r="H86" s="132"/>
      <c r="I86" s="201"/>
      <c r="J86" s="201"/>
      <c r="K86" s="201"/>
      <c r="L86" s="7"/>
      <c r="M86" s="201"/>
      <c r="N86" s="201"/>
      <c r="O86" s="201"/>
    </row>
    <row r="87" spans="1:38" ht="54" customHeight="1" thickBot="1" x14ac:dyDescent="0.25">
      <c r="A87" s="210" t="s">
        <v>120</v>
      </c>
      <c r="B87" s="211"/>
      <c r="C87" s="104" t="s">
        <v>63</v>
      </c>
      <c r="D87" s="70" t="s">
        <v>88</v>
      </c>
      <c r="E87" s="83" t="s">
        <v>65</v>
      </c>
      <c r="F87" s="212" t="s">
        <v>26</v>
      </c>
      <c r="G87" s="213"/>
      <c r="H87" s="132"/>
      <c r="I87" s="201"/>
      <c r="J87" s="201"/>
      <c r="K87" s="201"/>
      <c r="L87" s="7"/>
      <c r="M87" s="201"/>
      <c r="N87" s="201"/>
      <c r="O87" s="201"/>
    </row>
    <row r="88" spans="1:38" ht="55.5" customHeight="1" x14ac:dyDescent="0.2">
      <c r="A88" s="111">
        <v>32</v>
      </c>
      <c r="B88" s="75" t="s">
        <v>121</v>
      </c>
      <c r="C88" s="29" t="s">
        <v>122</v>
      </c>
      <c r="D88" s="91"/>
      <c r="E88" s="180">
        <f>D88*5</f>
        <v>0</v>
      </c>
      <c r="F88" s="207"/>
      <c r="G88" s="208"/>
      <c r="H88" s="132"/>
      <c r="I88" s="7"/>
      <c r="J88" s="7"/>
      <c r="K88" s="7"/>
      <c r="L88" s="7"/>
      <c r="M88" s="7"/>
      <c r="N88" s="7"/>
      <c r="O88" s="7"/>
    </row>
    <row r="89" spans="1:38" ht="56.1" customHeight="1" x14ac:dyDescent="0.2">
      <c r="A89" s="105">
        <v>33</v>
      </c>
      <c r="B89" s="75" t="s">
        <v>123</v>
      </c>
      <c r="C89" s="29" t="s">
        <v>124</v>
      </c>
      <c r="D89" s="91"/>
      <c r="E89" s="180">
        <f>D89*2.5</f>
        <v>0</v>
      </c>
      <c r="F89" s="207"/>
      <c r="G89" s="208"/>
      <c r="H89" s="132"/>
      <c r="I89" s="7"/>
      <c r="J89" s="7"/>
      <c r="K89" s="7"/>
      <c r="L89" s="7"/>
      <c r="M89" s="7"/>
      <c r="N89" s="7"/>
      <c r="O89" s="7"/>
    </row>
    <row r="90" spans="1:38" ht="56.1" customHeight="1" x14ac:dyDescent="0.2">
      <c r="A90" s="200">
        <v>34</v>
      </c>
      <c r="B90" s="29" t="s">
        <v>125</v>
      </c>
      <c r="C90" s="29" t="s">
        <v>126</v>
      </c>
      <c r="D90" s="91"/>
      <c r="E90" s="180">
        <f>D90*7.5</f>
        <v>0</v>
      </c>
      <c r="F90" s="207"/>
      <c r="G90" s="208"/>
      <c r="H90" s="132"/>
      <c r="I90" s="7"/>
      <c r="J90" s="7"/>
      <c r="K90" s="7"/>
      <c r="L90" s="7"/>
      <c r="M90" s="7"/>
      <c r="N90" s="7"/>
      <c r="O90" s="7"/>
    </row>
    <row r="91" spans="1:38" ht="54.75" customHeight="1" x14ac:dyDescent="0.2">
      <c r="A91" s="98">
        <v>35</v>
      </c>
      <c r="B91" s="29" t="s">
        <v>127</v>
      </c>
      <c r="C91" s="29" t="s">
        <v>128</v>
      </c>
      <c r="D91" s="91"/>
      <c r="E91" s="180">
        <f>5*D91</f>
        <v>0</v>
      </c>
      <c r="F91" s="207"/>
      <c r="G91" s="208"/>
      <c r="H91" s="195"/>
      <c r="I91" s="7"/>
      <c r="J91" s="7"/>
      <c r="K91" s="7"/>
      <c r="L91" s="7"/>
      <c r="M91" s="7"/>
      <c r="N91" s="7"/>
      <c r="O91" s="7"/>
    </row>
    <row r="92" spans="1:38" ht="54.75" customHeight="1" thickBot="1" x14ac:dyDescent="0.25">
      <c r="A92" s="98">
        <v>36</v>
      </c>
      <c r="B92" s="29" t="s">
        <v>129</v>
      </c>
      <c r="C92" s="29" t="s">
        <v>124</v>
      </c>
      <c r="D92" s="91"/>
      <c r="E92" s="180">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0">
        <f>D94*2</f>
        <v>0</v>
      </c>
      <c r="F94" s="207"/>
      <c r="G94" s="208"/>
      <c r="H94" s="132"/>
      <c r="I94" s="7"/>
      <c r="J94" s="7"/>
      <c r="K94" s="7"/>
      <c r="L94" s="7"/>
      <c r="M94" s="7"/>
      <c r="N94" s="7"/>
      <c r="O94" s="7"/>
    </row>
    <row r="95" spans="1:38" ht="69" customHeight="1" x14ac:dyDescent="0.2">
      <c r="A95" s="239"/>
      <c r="B95" s="230"/>
      <c r="C95" s="75" t="s">
        <v>133</v>
      </c>
      <c r="D95" s="91"/>
      <c r="E95" s="180">
        <f>1.5*D95</f>
        <v>0</v>
      </c>
      <c r="F95" s="207"/>
      <c r="G95" s="208"/>
      <c r="H95" s="132"/>
      <c r="I95" s="7"/>
      <c r="J95" s="7"/>
      <c r="K95" s="7"/>
      <c r="L95" s="7"/>
      <c r="M95" s="7"/>
      <c r="N95" s="7"/>
      <c r="O95" s="7"/>
    </row>
    <row r="96" spans="1:38" ht="50.25" customHeight="1" thickBot="1" x14ac:dyDescent="0.25">
      <c r="A96" s="240"/>
      <c r="B96" s="231"/>
      <c r="C96" s="75" t="s">
        <v>134</v>
      </c>
      <c r="D96" s="91"/>
      <c r="E96" s="180">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4">
        <v>38</v>
      </c>
      <c r="B98" s="198" t="s">
        <v>136</v>
      </c>
      <c r="C98" s="93" t="s">
        <v>137</v>
      </c>
      <c r="D98" s="92"/>
      <c r="E98" s="181">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8">
        <f>D100*40</f>
        <v>0</v>
      </c>
      <c r="F100" s="207"/>
      <c r="G100" s="208"/>
      <c r="H100" s="132"/>
      <c r="I100" s="7"/>
      <c r="J100" s="7"/>
      <c r="K100" s="7"/>
      <c r="L100" s="7"/>
      <c r="M100" s="7"/>
      <c r="N100" s="7"/>
      <c r="O100" s="7"/>
    </row>
    <row r="101" spans="1:15" ht="81" customHeight="1" x14ac:dyDescent="0.2">
      <c r="A101" s="98">
        <v>40</v>
      </c>
      <c r="B101" s="94" t="s">
        <v>141</v>
      </c>
      <c r="C101" s="95" t="s">
        <v>142</v>
      </c>
      <c r="D101" s="90"/>
      <c r="E101" s="178">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8">
        <f>D102*30</f>
        <v>0</v>
      </c>
      <c r="F102" s="207"/>
      <c r="G102" s="208"/>
      <c r="H102" s="133"/>
      <c r="I102" s="7"/>
      <c r="J102" s="7"/>
      <c r="K102" s="7"/>
      <c r="L102" s="201"/>
      <c r="M102" s="7"/>
      <c r="N102" s="7"/>
      <c r="O102" s="7"/>
    </row>
    <row r="103" spans="1:15" ht="60" customHeight="1" x14ac:dyDescent="0.2">
      <c r="A103" s="98">
        <v>42</v>
      </c>
      <c r="B103" s="94" t="s">
        <v>145</v>
      </c>
      <c r="C103" s="94" t="s">
        <v>146</v>
      </c>
      <c r="D103" s="90"/>
      <c r="E103" s="178">
        <f>D103</f>
        <v>0</v>
      </c>
      <c r="F103" s="207"/>
      <c r="G103" s="208"/>
      <c r="H103" s="132"/>
      <c r="I103" s="201"/>
      <c r="J103" s="201"/>
      <c r="K103" s="201"/>
      <c r="L103" s="7"/>
      <c r="M103" s="201"/>
      <c r="N103" s="201"/>
      <c r="O103" s="201"/>
    </row>
    <row r="104" spans="1:15" ht="62.25" customHeight="1" x14ac:dyDescent="0.2">
      <c r="A104" s="98">
        <v>43</v>
      </c>
      <c r="B104" s="94" t="s">
        <v>147</v>
      </c>
      <c r="C104" s="94" t="s">
        <v>148</v>
      </c>
      <c r="D104" s="90"/>
      <c r="E104" s="178">
        <f>D104*2</f>
        <v>0</v>
      </c>
      <c r="F104" s="207"/>
      <c r="G104" s="208"/>
      <c r="H104" s="132"/>
      <c r="I104" s="201"/>
      <c r="J104" s="201"/>
      <c r="K104" s="201"/>
      <c r="L104" s="7"/>
      <c r="M104" s="201"/>
      <c r="N104" s="201"/>
      <c r="O104" s="201"/>
    </row>
    <row r="105" spans="1:15" ht="66.75" customHeight="1" x14ac:dyDescent="0.2">
      <c r="A105" s="98">
        <v>44</v>
      </c>
      <c r="B105" s="94" t="s">
        <v>149</v>
      </c>
      <c r="C105" s="95" t="s">
        <v>150</v>
      </c>
      <c r="D105" s="90"/>
      <c r="E105" s="178">
        <f>D105*5</f>
        <v>0</v>
      </c>
      <c r="F105" s="207"/>
      <c r="G105" s="208"/>
      <c r="H105" s="132"/>
      <c r="I105" s="201"/>
      <c r="J105" s="201"/>
      <c r="K105" s="201"/>
      <c r="L105" s="7"/>
      <c r="M105" s="201"/>
      <c r="N105" s="201"/>
      <c r="O105" s="201"/>
    </row>
    <row r="106" spans="1:15" ht="71.25" customHeight="1" x14ac:dyDescent="0.2">
      <c r="A106" s="98">
        <v>45</v>
      </c>
      <c r="B106" s="75" t="s">
        <v>151</v>
      </c>
      <c r="C106" s="75" t="s">
        <v>152</v>
      </c>
      <c r="D106" s="91"/>
      <c r="E106" s="180">
        <f>D106*5</f>
        <v>0</v>
      </c>
      <c r="F106" s="207"/>
      <c r="G106" s="208"/>
      <c r="H106" s="132"/>
      <c r="I106" s="201"/>
      <c r="J106" s="201"/>
      <c r="K106" s="201"/>
      <c r="L106" s="7"/>
      <c r="M106" s="201"/>
      <c r="N106" s="201"/>
      <c r="O106" s="201"/>
    </row>
    <row r="107" spans="1:15" ht="50.25" customHeight="1" thickBot="1" x14ac:dyDescent="0.25">
      <c r="A107" s="204">
        <v>46</v>
      </c>
      <c r="B107" s="75" t="s">
        <v>153</v>
      </c>
      <c r="C107" s="75" t="s">
        <v>154</v>
      </c>
      <c r="D107" s="91"/>
      <c r="E107" s="180">
        <f>D107*5</f>
        <v>0</v>
      </c>
      <c r="F107" s="207"/>
      <c r="G107" s="208"/>
      <c r="H107" s="132"/>
      <c r="I107" s="201"/>
      <c r="J107" s="201"/>
      <c r="K107" s="201"/>
      <c r="L107" s="7"/>
      <c r="M107" s="201"/>
      <c r="N107" s="201"/>
      <c r="O107" s="201"/>
    </row>
    <row r="108" spans="1:15" ht="65.25" customHeight="1" thickBot="1" x14ac:dyDescent="0.25">
      <c r="A108" s="43">
        <v>47</v>
      </c>
      <c r="B108" s="75" t="s">
        <v>155</v>
      </c>
      <c r="C108" s="75" t="s">
        <v>156</v>
      </c>
      <c r="D108" s="91"/>
      <c r="E108" s="180">
        <f>D108*5</f>
        <v>0</v>
      </c>
      <c r="F108" s="207"/>
      <c r="G108" s="208"/>
      <c r="H108" s="132"/>
      <c r="I108" s="201"/>
      <c r="J108" s="201"/>
      <c r="K108" s="201"/>
      <c r="L108" s="7"/>
      <c r="M108" s="201"/>
      <c r="N108" s="201"/>
      <c r="O108" s="201"/>
    </row>
    <row r="109" spans="1:15" ht="50.25" customHeight="1" x14ac:dyDescent="0.2">
      <c r="A109" s="197">
        <v>48</v>
      </c>
      <c r="B109" s="75" t="s">
        <v>157</v>
      </c>
      <c r="C109" s="75" t="s">
        <v>158</v>
      </c>
      <c r="D109" s="91"/>
      <c r="E109" s="180">
        <f>D109*5</f>
        <v>0</v>
      </c>
      <c r="F109" s="207"/>
      <c r="G109" s="208"/>
      <c r="H109" s="132"/>
      <c r="I109" s="7"/>
      <c r="J109" s="7"/>
      <c r="K109" s="7"/>
      <c r="L109" s="201"/>
      <c r="M109" s="7"/>
      <c r="N109" s="7"/>
      <c r="O109" s="7"/>
    </row>
    <row r="110" spans="1:15" ht="45" customHeight="1" thickBot="1" x14ac:dyDescent="0.25">
      <c r="A110" s="204">
        <v>49</v>
      </c>
      <c r="B110" s="93" t="s">
        <v>159</v>
      </c>
      <c r="C110" s="93" t="s">
        <v>160</v>
      </c>
      <c r="D110" s="92"/>
      <c r="E110" s="181">
        <f>D110*2.5</f>
        <v>0</v>
      </c>
      <c r="F110" s="207"/>
      <c r="G110" s="208"/>
      <c r="H110" s="132"/>
      <c r="I110" s="201"/>
      <c r="J110" s="201"/>
      <c r="K110" s="201"/>
      <c r="L110" s="7"/>
      <c r="M110" s="201"/>
      <c r="N110" s="201"/>
      <c r="O110" s="201"/>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2">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3" t="s">
        <v>164</v>
      </c>
      <c r="C115" s="29" t="s">
        <v>163</v>
      </c>
      <c r="D115" s="143"/>
      <c r="E115" s="182">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2">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2">
        <f t="shared" ref="E117:E119" si="6">D117*10</f>
        <v>0</v>
      </c>
      <c r="F117" s="207"/>
      <c r="G117" s="208"/>
      <c r="H117" s="134"/>
      <c r="I117" s="26"/>
      <c r="J117" s="26"/>
      <c r="K117" s="26"/>
      <c r="L117" s="26"/>
      <c r="M117" s="26"/>
      <c r="N117" s="26"/>
      <c r="O117" s="26"/>
    </row>
    <row r="118" spans="1:38" ht="42" customHeight="1" x14ac:dyDescent="0.2">
      <c r="A118" s="155">
        <v>54</v>
      </c>
      <c r="B118" s="198" t="s">
        <v>168</v>
      </c>
      <c r="C118" s="29" t="s">
        <v>167</v>
      </c>
      <c r="D118" s="144"/>
      <c r="E118" s="182">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2">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2">
        <f>D120*5</f>
        <v>0</v>
      </c>
      <c r="F120" s="207"/>
      <c r="G120" s="208"/>
    </row>
    <row r="121" spans="1:38" ht="54.75" customHeight="1" x14ac:dyDescent="0.2">
      <c r="A121" s="155">
        <v>57</v>
      </c>
      <c r="B121" s="29" t="s">
        <v>173</v>
      </c>
      <c r="C121" s="29" t="s">
        <v>174</v>
      </c>
      <c r="D121" s="143"/>
      <c r="E121" s="182">
        <f>D121*5</f>
        <v>0</v>
      </c>
      <c r="F121" s="207"/>
      <c r="G121" s="208"/>
    </row>
    <row r="122" spans="1:38" ht="38.25" customHeight="1" x14ac:dyDescent="0.2">
      <c r="A122" s="155">
        <v>58</v>
      </c>
      <c r="B122" s="29" t="s">
        <v>175</v>
      </c>
      <c r="C122" s="29" t="s">
        <v>176</v>
      </c>
      <c r="D122" s="143"/>
      <c r="E122" s="182">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181</v>
      </c>
      <c r="B128" s="226"/>
      <c r="C128" s="220"/>
      <c r="D128" s="220"/>
      <c r="E128" s="220"/>
      <c r="F128" s="220"/>
      <c r="G128" s="221"/>
    </row>
    <row r="129" spans="1:7" ht="25.5" customHeight="1" x14ac:dyDescent="0.2">
      <c r="A129" s="227"/>
      <c r="B129" s="227"/>
      <c r="C129" s="209"/>
      <c r="D129" s="209"/>
      <c r="E129" s="222">
        <f ca="1">NOW()</f>
        <v>46078.631880324072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6"/>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2026-02-10T13:37:18Z</cp:lastPrinted>
  <dcterms:created xsi:type="dcterms:W3CDTF">2014-10-07T12:05:22Z</dcterms:created>
  <dcterms:modified xsi:type="dcterms:W3CDTF">2026-02-25T18:09:56Z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