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105" windowWidth="15195" windowHeight="7935" activeTab="1"/>
  </bookViews>
  <sheets>
    <sheet name="Preenchimento" sheetId="1" r:id="rId1"/>
    <sheet name="ficha 100" sheetId="2" r:id="rId2"/>
  </sheets>
  <definedNames>
    <definedName name="_xlnm.Print_Area" localSheetId="1">'ficha 100'!$B$6:$BG$49,'ficha 100'!$B$51:$BG$108</definedName>
    <definedName name="more" localSheetId="0">'Preenchimento'!$A$11</definedName>
  </definedNames>
  <calcPr fullCalcOnLoad="1"/>
</workbook>
</file>

<file path=xl/comments2.xml><?xml version="1.0" encoding="utf-8"?>
<comments xmlns="http://schemas.openxmlformats.org/spreadsheetml/2006/main">
  <authors>
    <author>spo</author>
    <author>Gronk</author>
  </authors>
  <commentList>
    <comment ref="AH26" authorId="0">
      <text>
        <r>
          <rPr>
            <b/>
            <sz val="8"/>
            <color indexed="42"/>
            <rFont val="Tahoma"/>
            <family val="2"/>
          </rPr>
          <t xml:space="preserve">Se apareceu a seta " </t>
        </r>
        <r>
          <rPr>
            <b/>
            <sz val="10"/>
            <color indexed="10"/>
            <rFont val="Tahoma"/>
            <family val="2"/>
          </rPr>
          <t>&lt;</t>
        </r>
        <r>
          <rPr>
            <b/>
            <sz val="8"/>
            <color indexed="42"/>
            <rFont val="Tahoma"/>
            <family val="2"/>
          </rPr>
          <t xml:space="preserve"> " bem no meio do quadro, então é para preencher o dia 29 com a freqüência.
É ano bissexto?</t>
        </r>
      </text>
    </comment>
    <comment ref="AE2" authorId="1">
      <text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  </t>
        </r>
        <r>
          <rPr>
            <b/>
            <sz val="10"/>
            <rFont val="Tahoma"/>
            <family val="2"/>
          </rPr>
          <t>FRENTE:</t>
        </r>
        <r>
          <rPr>
            <sz val="10"/>
            <rFont val="Tahoma"/>
            <family val="2"/>
          </rPr>
          <t xml:space="preserve"> clique em "Arquivo" -&gt; "Imprimir" -&gt; selecione páginas de "1" a "1"
  </t>
        </r>
        <r>
          <rPr>
            <b/>
            <sz val="10"/>
            <rFont val="Tahoma"/>
            <family val="2"/>
          </rPr>
          <t>VERSO:</t>
        </r>
        <r>
          <rPr>
            <sz val="10"/>
            <rFont val="Tahoma"/>
            <family val="2"/>
          </rPr>
          <t xml:space="preserve"> clique em "Arquivo" -&gt; "Imprimir" -&gt; selecione páginas de "2 a "2"</t>
        </r>
        <r>
          <rPr>
            <sz val="8"/>
            <rFont val="Tahoma"/>
            <family val="2"/>
          </rPr>
          <t xml:space="preserve">
</t>
        </r>
      </text>
    </comment>
    <comment ref="AK5" authorId="1">
      <text>
        <r>
          <rPr>
            <sz val="11"/>
            <rFont val="Tahoma"/>
            <family val="2"/>
          </rPr>
          <t xml:space="preserve">Preencha </t>
        </r>
        <r>
          <rPr>
            <b/>
            <sz val="11"/>
            <color indexed="10"/>
            <rFont val="Tahoma"/>
            <family val="2"/>
          </rPr>
          <t>SOMENTE</t>
        </r>
        <r>
          <rPr>
            <sz val="11"/>
            <rFont val="Tahoma"/>
            <family val="2"/>
          </rPr>
          <t xml:space="preserve"> quando atender aos dois requisitos abaixo:
1- Ficha contando a </t>
        </r>
        <r>
          <rPr>
            <u val="single"/>
            <sz val="11"/>
            <rFont val="Tahoma"/>
            <family val="2"/>
          </rPr>
          <t>partir de 01/janeiro</t>
        </r>
        <r>
          <rPr>
            <sz val="11"/>
            <rFont val="Tahoma"/>
            <family val="2"/>
          </rPr>
          <t xml:space="preserve"> e
2- o Funcionário passar a ter </t>
        </r>
        <r>
          <rPr>
            <u val="single"/>
            <sz val="11"/>
            <rFont val="Tahoma"/>
            <family val="2"/>
          </rPr>
          <t>SCF</t>
        </r>
        <r>
          <rPr>
            <sz val="11"/>
            <rFont val="Tahoma"/>
            <family val="2"/>
          </rPr>
          <t xml:space="preserve"> na U.E. </t>
        </r>
        <r>
          <rPr>
            <u val="single"/>
            <sz val="11"/>
            <rFont val="Tahoma"/>
            <family val="2"/>
          </rPr>
          <t>durante o ano</t>
        </r>
        <r>
          <rPr>
            <sz val="11"/>
            <rFont val="Tahoma"/>
            <family val="2"/>
          </rPr>
          <t>.
Obs: 
Se o início das anotações de frequência for diferente de 1/jan., isto é, a partir da data da alteração da SCF, não há necessidade do preenchimento deste campo.</t>
        </r>
      </text>
    </comment>
    <comment ref="A25" authorId="1">
      <text>
        <r>
          <rPr>
            <b/>
            <sz val="8"/>
            <rFont val="Tahoma"/>
            <family val="0"/>
          </rPr>
          <t>Remova o "X" se não deseja totalizar a linha.</t>
        </r>
      </text>
    </comment>
    <comment ref="AY5" authorId="1">
      <text>
        <r>
          <rPr>
            <b/>
            <sz val="8"/>
            <rFont val="Tahoma"/>
            <family val="0"/>
          </rPr>
          <t>Remova o "X" se não deseja totalizar a coluna</t>
        </r>
      </text>
    </comment>
    <comment ref="BB21" authorId="1">
      <text>
        <r>
          <rPr>
            <b/>
            <sz val="8"/>
            <rFont val="Tahoma"/>
            <family val="0"/>
          </rPr>
          <t>Preencha para somar a coluna.</t>
        </r>
      </text>
    </comment>
    <comment ref="AZ5" authorId="1">
      <text>
        <r>
          <rPr>
            <b/>
            <sz val="8"/>
            <rFont val="Tahoma"/>
            <family val="0"/>
          </rPr>
          <t>Remova o "X" se não deseja totalizar a coluna</t>
        </r>
      </text>
    </comment>
    <comment ref="BA5" authorId="1">
      <text>
        <r>
          <rPr>
            <b/>
            <sz val="8"/>
            <rFont val="Tahoma"/>
            <family val="0"/>
          </rPr>
          <t>Remova o "X" se não deseja totalizar a coluna</t>
        </r>
      </text>
    </comment>
    <comment ref="BB5" authorId="1">
      <text>
        <r>
          <rPr>
            <b/>
            <sz val="8"/>
            <rFont val="Tahoma"/>
            <family val="0"/>
          </rPr>
          <t>Remova o "X" se não deseja totalizar a coluna</t>
        </r>
      </text>
    </comment>
    <comment ref="BC5" authorId="1">
      <text>
        <r>
          <rPr>
            <b/>
            <sz val="8"/>
            <rFont val="Tahoma"/>
            <family val="0"/>
          </rPr>
          <t>Remova o "X" se não deseja totalizar a coluna</t>
        </r>
      </text>
    </comment>
    <comment ref="BD5" authorId="1">
      <text>
        <r>
          <rPr>
            <b/>
            <sz val="8"/>
            <rFont val="Tahoma"/>
            <family val="0"/>
          </rPr>
          <t>Remova o "X" se não deseja totalizar a coluna</t>
        </r>
      </text>
    </comment>
    <comment ref="BE5" authorId="1">
      <text>
        <r>
          <rPr>
            <b/>
            <sz val="8"/>
            <rFont val="Tahoma"/>
            <family val="0"/>
          </rPr>
          <t>Remova o "X" se não deseja totalizar a coluna</t>
        </r>
      </text>
    </comment>
    <comment ref="BF5" authorId="1">
      <text>
        <r>
          <rPr>
            <b/>
            <sz val="8"/>
            <rFont val="Tahoma"/>
            <family val="0"/>
          </rPr>
          <t>Remova o "X" se não deseja totalizar a coluna</t>
        </r>
      </text>
    </comment>
    <comment ref="BG5" authorId="1">
      <text>
        <r>
          <rPr>
            <b/>
            <sz val="8"/>
            <rFont val="Tahoma"/>
            <family val="0"/>
          </rPr>
          <t>Remova o "X" se não deseja totalizar a coluna</t>
        </r>
      </text>
    </comment>
    <comment ref="A26" authorId="1">
      <text>
        <r>
          <rPr>
            <b/>
            <sz val="8"/>
            <rFont val="Tahoma"/>
            <family val="0"/>
          </rPr>
          <t>Remova o "X" se não deseja totalizar a linha.</t>
        </r>
      </text>
    </comment>
    <comment ref="A27" authorId="1">
      <text>
        <r>
          <rPr>
            <b/>
            <sz val="8"/>
            <rFont val="Tahoma"/>
            <family val="0"/>
          </rPr>
          <t>Remova o "X" se não deseja totalizar a linha.</t>
        </r>
      </text>
    </comment>
    <comment ref="A28" authorId="1">
      <text>
        <r>
          <rPr>
            <b/>
            <sz val="8"/>
            <rFont val="Tahoma"/>
            <family val="0"/>
          </rPr>
          <t>Remova o "X" se não deseja totalizar a linha.</t>
        </r>
      </text>
    </comment>
    <comment ref="A29" authorId="1">
      <text>
        <r>
          <rPr>
            <b/>
            <sz val="8"/>
            <rFont val="Tahoma"/>
            <family val="0"/>
          </rPr>
          <t>Remova o "X" se não deseja totalizar a linha.</t>
        </r>
      </text>
    </comment>
    <comment ref="A30" authorId="1">
      <text>
        <r>
          <rPr>
            <b/>
            <sz val="8"/>
            <rFont val="Tahoma"/>
            <family val="0"/>
          </rPr>
          <t>Remova o "X" se não deseja totalizar a linha.</t>
        </r>
      </text>
    </comment>
    <comment ref="A32" authorId="1">
      <text>
        <r>
          <rPr>
            <b/>
            <sz val="8"/>
            <rFont val="Tahoma"/>
            <family val="0"/>
          </rPr>
          <t>Remova o "X" se não deseja totalizar a linha.</t>
        </r>
      </text>
    </comment>
    <comment ref="A33" authorId="1">
      <text>
        <r>
          <rPr>
            <b/>
            <sz val="8"/>
            <rFont val="Tahoma"/>
            <family val="0"/>
          </rPr>
          <t>Remova o "X" se não deseja totalizar a linha.</t>
        </r>
      </text>
    </comment>
    <comment ref="A34" authorId="1">
      <text>
        <r>
          <rPr>
            <b/>
            <sz val="8"/>
            <rFont val="Tahoma"/>
            <family val="0"/>
          </rPr>
          <t>Remova o "X" se não deseja totalizar a linha.</t>
        </r>
      </text>
    </comment>
    <comment ref="A35" authorId="1">
      <text>
        <r>
          <rPr>
            <b/>
            <sz val="8"/>
            <rFont val="Tahoma"/>
            <family val="0"/>
          </rPr>
          <t>Remova o "X" se não deseja totalizar a linha.</t>
        </r>
      </text>
    </comment>
    <comment ref="A36" authorId="1">
      <text>
        <r>
          <rPr>
            <b/>
            <sz val="8"/>
            <rFont val="Tahoma"/>
            <family val="0"/>
          </rPr>
          <t>Remova o "X" se não deseja totalizar a linha.</t>
        </r>
      </text>
    </comment>
    <comment ref="A37" authorId="1">
      <text>
        <r>
          <rPr>
            <b/>
            <sz val="8"/>
            <rFont val="Tahoma"/>
            <family val="0"/>
          </rPr>
          <t>Remova o "X" se não deseja totalizar a linha.</t>
        </r>
      </text>
    </comment>
    <comment ref="BC21" authorId="1">
      <text>
        <r>
          <rPr>
            <b/>
            <sz val="8"/>
            <rFont val="Tahoma"/>
            <family val="0"/>
          </rPr>
          <t>Preencha para somar a coluna.</t>
        </r>
      </text>
    </comment>
    <comment ref="BD21" authorId="1">
      <text>
        <r>
          <rPr>
            <b/>
            <sz val="8"/>
            <rFont val="Tahoma"/>
            <family val="0"/>
          </rPr>
          <t>Preencha para somar a coluna.</t>
        </r>
      </text>
    </comment>
    <comment ref="BE21" authorId="1">
      <text>
        <r>
          <rPr>
            <b/>
            <sz val="8"/>
            <rFont val="Tahoma"/>
            <family val="0"/>
          </rPr>
          <t>Preencha para somar a coluna.</t>
        </r>
      </text>
    </comment>
    <comment ref="BG21" authorId="1">
      <text>
        <r>
          <rPr>
            <b/>
            <sz val="8"/>
            <rFont val="Tahoma"/>
            <family val="0"/>
          </rPr>
          <t>Preencha para somar a coluna.</t>
        </r>
      </text>
    </comment>
  </commentList>
</comments>
</file>

<file path=xl/sharedStrings.xml><?xml version="1.0" encoding="utf-8"?>
<sst xmlns="http://schemas.openxmlformats.org/spreadsheetml/2006/main" count="609" uniqueCount="199">
  <si>
    <t>Adicional (ATS) ►</t>
  </si>
  <si>
    <t>IMPRIMIR</t>
  </si>
  <si>
    <t>Previsto para ►</t>
  </si>
  <si>
    <t>X</t>
  </si>
  <si>
    <t>REGISTRO DE FREQÜÊNCIA - ANO</t>
  </si>
  <si>
    <t>PUCT N.º</t>
  </si>
  <si>
    <t>SEXO</t>
  </si>
  <si>
    <t xml:space="preserve">TEMPO LIQUIDO ACUMULADO </t>
  </si>
  <si>
    <t>HORÁRIO</t>
  </si>
  <si>
    <t>HORÁRIO DE ESTUDANTE</t>
  </si>
  <si>
    <t>TOTAL</t>
  </si>
  <si>
    <t>AFASTAMENTOS</t>
  </si>
  <si>
    <t>A.T.S.</t>
  </si>
  <si>
    <t>6ª PARTE</t>
  </si>
  <si>
    <t>APOS.</t>
  </si>
  <si>
    <t>DIA►    MÊS  ▼</t>
  </si>
  <si>
    <t>C</t>
  </si>
  <si>
    <t>S. Ex.</t>
  </si>
  <si>
    <t>E.T.</t>
  </si>
  <si>
    <t>S.A.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</si>
  <si>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</si>
  <si>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</si>
  <si>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</si>
  <si>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</si>
  <si>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</si>
  <si>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</si>
  <si>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</si>
  <si>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</si>
  <si>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</si>
  <si>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</si>
  <si>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</si>
  <si>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</si>
  <si>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A TRANSP.</t>
  </si>
  <si>
    <t>FÉRIAS INDEFERIDAS</t>
  </si>
  <si>
    <t>ASSINATURA DO RESPONSÁVEL</t>
  </si>
  <si>
    <t>VISTO DO DIRIGENTE</t>
  </si>
  <si>
    <t>BLOCOS</t>
  </si>
  <si>
    <t>DIAS</t>
  </si>
  <si>
    <t>ANO</t>
  </si>
  <si>
    <t>De</t>
  </si>
  <si>
    <t>a</t>
  </si>
  <si>
    <t>OCORRÊNCIAS / OBSERVAÇÕES</t>
  </si>
  <si>
    <t>ASSINATURA DO DIRIGENTE</t>
  </si>
  <si>
    <t>CONVENÇÕES</t>
  </si>
  <si>
    <t>Falta Abonada</t>
  </si>
  <si>
    <t>LA...............</t>
  </si>
  <si>
    <t>Nojo</t>
  </si>
  <si>
    <t>Comparecimento</t>
  </si>
  <si>
    <t>Gala</t>
  </si>
  <si>
    <t>DS.................</t>
  </si>
  <si>
    <t>formato: dd/mm/aaaa</t>
  </si>
  <si>
    <r>
      <t>UM "</t>
    </r>
    <r>
      <rPr>
        <b/>
        <sz val="8"/>
        <color indexed="10"/>
        <rFont val="Arial"/>
        <family val="2"/>
      </rPr>
      <t>X</t>
    </r>
    <r>
      <rPr>
        <sz val="8"/>
        <color indexed="10"/>
        <rFont val="Arial"/>
        <family val="2"/>
      </rPr>
      <t>" NOS QUADRINHOS ABAIXO EFETUARÁ A SOMA DA COLUNA CORRESPONDENTE. O MESMO OCORRE COM O "X" DAS LINHAS CORRESPONDENTES AOS MESES (À ESQUERDA)</t>
    </r>
  </si>
  <si>
    <r>
      <t xml:space="preserve">Preencha o </t>
    </r>
    <r>
      <rPr>
        <b/>
        <sz val="8"/>
        <color indexed="10"/>
        <rFont val="Verdana"/>
        <family val="2"/>
      </rPr>
      <t>ANO</t>
    </r>
    <r>
      <rPr>
        <sz val="8"/>
        <color indexed="10"/>
        <rFont val="Verdana"/>
        <family val="2"/>
      </rPr>
      <t xml:space="preserve"> e a coluna "</t>
    </r>
    <r>
      <rPr>
        <b/>
        <sz val="8"/>
        <color indexed="10"/>
        <rFont val="Verdana"/>
        <family val="2"/>
      </rPr>
      <t>ATS</t>
    </r>
    <r>
      <rPr>
        <sz val="8"/>
        <color indexed="10"/>
        <rFont val="Verdana"/>
        <family val="2"/>
      </rPr>
      <t>" para obter a previsão.</t>
    </r>
  </si>
  <si>
    <t xml:space="preserve">Tempo na Unidade a contar de </t>
  </si>
  <si>
    <t>monstro - http://bloguedomonstro.blogspot.com</t>
  </si>
  <si>
    <t>c</t>
  </si>
  <si>
    <t>x</t>
  </si>
  <si>
    <t>Ficha 100</t>
  </si>
  <si>
    <r>
      <t xml:space="preserve">A </t>
    </r>
    <r>
      <rPr>
        <b/>
        <sz val="10"/>
        <color indexed="8"/>
        <rFont val="Arial"/>
        <family val="0"/>
      </rPr>
      <t>Ficha</t>
    </r>
    <r>
      <rPr>
        <sz val="10"/>
        <rFont val="Arial"/>
        <family val="0"/>
      </rPr>
      <t xml:space="preserve"> </t>
    </r>
    <r>
      <rPr>
        <b/>
        <sz val="10"/>
        <color indexed="8"/>
        <rFont val="Arial"/>
        <family val="0"/>
      </rPr>
      <t>100</t>
    </r>
    <r>
      <rPr>
        <sz val="10"/>
        <rFont val="Arial"/>
        <family val="0"/>
      </rPr>
      <t xml:space="preserve"> na Legislação</t>
    </r>
  </si>
  <si>
    <t>Estatuto dos Funcionários Públicos Civis do Estado (parcial)</t>
  </si>
  <si>
    <t>Lei N° 10.261, de 28 de outubro de 1968</t>
  </si>
  <si>
    <t>(com as alterações introduzidas pela Lei Complementar nº 942/2003)</t>
  </si>
  <si>
    <t>Artigo 68 - O funcionário poderá ausentar-se do Estado ou deslocar-se da respectiva sede de exercício, para missão ou estudo de interesse do serviço público, mediante autorização expressa do Governador.</t>
  </si>
  <si>
    <t>Artigo 73 - No caso de mandato legislativo municipal, o afastamento somente se dará quando o horário das sessões das respectivas Câmaras coincidir com o horário normal de trabalho a que estiver sujeito.</t>
  </si>
  <si>
    <t>§ 1.° - Quando a vereança for remunerada, o funcionário poderá optar pelo subsídio ou pelo vencimento ou remuneração.</t>
  </si>
  <si>
    <t>§ 2.° - Na hipótese de vereança gratuita, o afastamento a que alude este artigo será sem prejuízo do vencimento ou remuneração.</t>
  </si>
  <si>
    <t>Artigo 75 - O funcionário, devidamente autorizado pelo Governador, poderá afastar-se do cargo para participar de provas de competições desportivas, dentro ou fora do Estado.</t>
  </si>
  <si>
    <t>§ 1.° - O afastamento de que trata este artigo, será precedido de requisição justificada do órgão competente.</t>
  </si>
  <si>
    <t>§ 2.°- O funcionário será afastado por prazo certo, nas seguintes condições:</t>
  </si>
  <si>
    <t>I - sem prejuízo do vencimento ou remuneração, quando representar o Brasil, ou o Estado, em competições desportivas oficiais;</t>
  </si>
  <si>
    <t>II - com prejuízo do vencimento ou remuneração, em quaisquer outros casos.</t>
  </si>
  <si>
    <t>CAPÍTULO XV - Da Contagem de Tempo de Serviço</t>
  </si>
  <si>
    <t>Artigo 76 - O tempo de serviço público, assim considerado o exclusivamente prestado à União, Estados, Municípios e Autarquias em geral, será contado singelamente para todos os fins.</t>
  </si>
  <si>
    <t>Artigo 77 - A apuração do tempo de serviço será feita em dias.</t>
  </si>
  <si>
    <t>§ 1.° - Serão computados os dias de efetivo exercício, do registro de freqüência ou da folha de pagamento.</t>
  </si>
  <si>
    <t>§ 2.° - O número de dias será convertido em anos, considerados sempre estes como de 365 (trezentos e sessenta e cinco) dias.</t>
  </si>
  <si>
    <t>§ 3.° - Feita a conversão de que trata o parágrafo anterior, os dias restantes, até 182 (cento e oitenta e dois), não serão computados, arredondando-se para 1 (um) ano, na aposentadoria compulsória ou por invalidez, quando excederem esse número.</t>
  </si>
  <si>
    <t>Artigo 78 - Serão considerados de efetivo exercício, para todos os efeitos legais, os dias em que o funcionário estiver afastado do serviço em virtude de:</t>
  </si>
  <si>
    <t>I - férias;</t>
  </si>
  <si>
    <t>II - casamento, até 8 (oito) dias;</t>
  </si>
  <si>
    <t>III - falecimento do cônjuge, filhos, pais e irmãos, até 8 (oito) dias;</t>
  </si>
  <si>
    <t>IV - Falecimento dos sogros, do padrasto ou madrasta, até 2 (dois) dias;</t>
  </si>
  <si>
    <t>V - serviços obrigatórios por lei;</t>
  </si>
  <si>
    <t>VI - licença quando acidentado no exercício de suas atribuições ou atacado de doença profissional;</t>
  </si>
  <si>
    <t>VII - licença à funcionária gestante;</t>
  </si>
  <si>
    <t>VIII - licenciamento compulsório, nos termos do art. 206 (abaixo);</t>
  </si>
  <si>
    <t>IX - licença-prêmio;</t>
  </si>
  <si>
    <t>X - faltas abonadas nos termos do § 1.° do art. 110 (abaixo), observados os limites ali fixados;</t>
  </si>
  <si>
    <t>XI - missão ou estudo dentro do Estado, em outros pontos do território nacional ou no estrangeiro, nos termos do art. 68 (abaixo);</t>
  </si>
  <si>
    <t>XII - nos casos previstos no art. 122;</t>
  </si>
  <si>
    <t>XIII - afastamento por processo administrativo, se o funcionário for declarado inocente ou se a pena imposta for de repreensão ou multa; e, ainda, os dias que excederem o total da pena de suspensão efetivamente aplicada;</t>
  </si>
  <si>
    <t>XIV - trânsito, em decorrência de mudança de sede de exercício, desde que não exceda o prazo de 8 (oito) dias;</t>
  </si>
  <si>
    <t>XV - provas de competições desportivas, nos termos do item I, do § 2.°, do art. 75.</t>
  </si>
  <si>
    <t>Artigo 79 - Os dias em que o funcionário deixar de comparecer ao serviço em virtude de mandato legislativo municipal, nos termos do art. 73, serão considerados de efetivo exercício para todos os efeitos legais.</t>
  </si>
  <si>
    <t>Parágrafo único - No caso de vereança remunerada, os dias de afastamento não serão computados para fins de vencimento ou remuneração, salvo se por eles tiver optado o funcionário.</t>
  </si>
  <si>
    <t>Artigo 80 - Será contado para todos os efeitos, salvo para a percepção de vencimento ou remuneração:</t>
  </si>
  <si>
    <t>I - o afastamento para provas de competições desportivas nos termos do item II do § 2.° do art. 75;</t>
  </si>
  <si>
    <t>II - as licenças previstas nos artigos 200 e 201.</t>
  </si>
  <si>
    <t>Artigo 81 - Para efeito de disponibilidade e aposentadoria será contado o tempo de:</t>
  </si>
  <si>
    <t>I - afastamento junto a entidades paraestatais e serviços públicos de natureza industrial;</t>
  </si>
  <si>
    <t>II - licença para tratamento de saúde.</t>
  </si>
  <si>
    <t>Artigo 82 - O tempo de mandato eletivo federal ou estadual, ou de mandato de prefeito, será contado para fins de aposentadoria e de promoção por Antigüidade.</t>
  </si>
  <si>
    <t>Artigo 83 - Para efeito de aposentadoria será contado o tempo em que o funcionário esteve em disponibilidade.</t>
  </si>
  <si>
    <t>Artigo 84 - É vedada a acumulação de tempo de serviço concorrente ou simultaneamente prestado, em dois ou mais cargos ou funções, à União, Estados, Municípios ou Autarquias em geral.</t>
  </si>
  <si>
    <t>Parágrafo único - Em regime de acumulação é vedado contar tempo de um dos cargos para reconhecimento de direito ou vantagens no outro.</t>
  </si>
  <si>
    <t>Artigo 85 - Não será computado, para nenhum efeito, o tempo de serviço gratuito.</t>
  </si>
  <si>
    <t>Artigo 110 - O funcionário perderá:</t>
  </si>
  <si>
    <t>I - o vencimento ou remuneração do dia. quando não comparecer ao serviço, salvo no caso previsto no § 1.° deste artigo;</t>
  </si>
  <si>
    <t>II - 1/3 (um terço) do vencimento ou remuneração diária, quando comparecer ao serviço dentro da hora seguinte à marcada para o início do expediente ou quando dele retirar-se dentro da última hora.</t>
  </si>
  <si>
    <t>§ 1.° - As faltas ao serviço, até o máximo de 6 (seis) por ano, não excedendo a uma por mês,poderão ser abonadas por motivo de moléstia comprovada , mediante apresentação de atestado médico no primeiro dia em que comparecer ao serviço.</t>
  </si>
  <si>
    <t>§ 2.°- No caso de faltas sucessivas, justificadas ou injustificadas intercalados domingos expediente serão intercalados domingos, os dias intercalados-domingos, feriados e aqueles em que não haja expediente-serão computados exclusivamente para efeito de desconto do vencimento ou remuneração.</t>
  </si>
  <si>
    <t>Artigo 122 - O funcionário que comprovar sua contribuição para banco de sangue mantido por órgão estatal ou paraestatal, ou entidade com a qual o Estado mantenha convênio, fica dispensado de comparecer ao serviço no dia da doação.</t>
  </si>
  <si>
    <t>Artigo 200 - Ao funcionário que for convocado para o serviço militar e outros encargos da segurança nacional, será concedida licença sem vencimento ou remuneração.</t>
  </si>
  <si>
    <t>§ 1.° - A licença será concedida mediante comunicação do funcionário ao chefe da repartição ou do serviço, acompanhada de documentação oficial que prove a incorporação.</t>
  </si>
  <si>
    <t>§ 2.° - O funcionário desincorporado reassumirá imediatamente o exercício, sob pena de demissão por abandono do cargo, se a ausência exceder a 30 (trinta) dias.</t>
  </si>
  <si>
    <t>§ 3.° - Quando a desincorporação se verificar em lugar diverso do da sede, os prazos para apresentação serão os previstos no art. 60.</t>
  </si>
  <si>
    <t>Artigo 201 - Ao funcionário que houver feito curso para ser admitido como oficial da reserva das Forças Armadas, será também concedida licença sem vencimento ou remuneração, durante os estágios prescritos pelos regulamentos militares.</t>
  </si>
  <si>
    <t>Artigo 206 - O funcionário, ao qual se possa atribuir a condição de fonte de infecção de doença transmissível, poderá ser licenciado, enquanto durar essa condição, a juízo de autoridade sanitária competente, e na forma prevista no regulamento</t>
  </si>
  <si>
    <t>AB...............</t>
  </si>
  <si>
    <t>SUS</t>
  </si>
  <si>
    <t>N..................</t>
  </si>
  <si>
    <t>G..................</t>
  </si>
  <si>
    <t>Doação de Sangue</t>
  </si>
  <si>
    <t>T...................</t>
  </si>
  <si>
    <t>Transito (até 08 dias)</t>
  </si>
  <si>
    <t>IA.................</t>
  </si>
  <si>
    <t>C..................</t>
  </si>
  <si>
    <t>PL................</t>
  </si>
  <si>
    <t>Prevista em Lei (serv Eleitoral/juri/testemunha)</t>
  </si>
  <si>
    <t>Licença compulsoria doença confirmada</t>
  </si>
  <si>
    <t>Licença compulsoria doença não confirmada</t>
  </si>
  <si>
    <t>Licença Saúde</t>
  </si>
  <si>
    <t>Licença p/ interesses Particulares</t>
  </si>
  <si>
    <t>Licença Gestante</t>
  </si>
  <si>
    <t>Licença Amamentação</t>
  </si>
  <si>
    <t>Licença Paternidade</t>
  </si>
  <si>
    <t>Licença Adoção</t>
  </si>
  <si>
    <t>Licença Acidente de Trabalho</t>
  </si>
  <si>
    <t>Licença p/ tratamento de Pessoa na Familia</t>
  </si>
  <si>
    <t>Afatamento p/ concorrer cargo público</t>
  </si>
  <si>
    <t>Afastamento com Prejuízo dos salários/suspensão de contrato de CLT</t>
  </si>
  <si>
    <t>Afastamento sem  Prejuízo de salários</t>
  </si>
  <si>
    <t>Penalidade de Suspensão</t>
  </si>
  <si>
    <t>Penalidade de Repreenção</t>
  </si>
  <si>
    <t>Justificada</t>
  </si>
  <si>
    <t>Injustificada</t>
  </si>
  <si>
    <t>LCDC.........</t>
  </si>
  <si>
    <t>LCDN..........</t>
  </si>
  <si>
    <t>LS................</t>
  </si>
  <si>
    <t>LIP...............</t>
  </si>
  <si>
    <t>LG................</t>
  </si>
  <si>
    <t>Lpat..............</t>
  </si>
  <si>
    <t>LAD...............</t>
  </si>
  <si>
    <t>LAT...............</t>
  </si>
  <si>
    <t>LF..............</t>
  </si>
  <si>
    <t>ACP..............</t>
  </si>
  <si>
    <t>APS..............</t>
  </si>
  <si>
    <t>ASPS..............</t>
  </si>
  <si>
    <t>P S..............</t>
  </si>
  <si>
    <t>P R..............</t>
  </si>
  <si>
    <t>J..............</t>
  </si>
  <si>
    <t>I..............</t>
  </si>
  <si>
    <t>REGISTRO GERAL</t>
  </si>
  <si>
    <t>DATA DE NASCIMENTO</t>
  </si>
  <si>
    <t>DATA DE EXERCÍCIO</t>
  </si>
  <si>
    <t>REFERÊNCIA</t>
  </si>
  <si>
    <t>GRAU</t>
  </si>
  <si>
    <t>ESCALA DE SALÁRIOS</t>
  </si>
  <si>
    <t>SQFP</t>
  </si>
  <si>
    <t>REGIME</t>
  </si>
  <si>
    <t>Matricula nº</t>
  </si>
  <si>
    <t>DATA DE FIM DE EXERCICIO</t>
  </si>
  <si>
    <t>MUNICIPIO</t>
  </si>
  <si>
    <t>LICENÇA-PRÊMIO  GOZADA</t>
  </si>
  <si>
    <t>FM..............</t>
  </si>
  <si>
    <t>Falta Médica Lei (88/2000)</t>
  </si>
  <si>
    <t>AM.............</t>
  </si>
  <si>
    <t>Ausência Médica Lei ( 1041/2008)</t>
  </si>
  <si>
    <t>AM</t>
  </si>
  <si>
    <t>LS</t>
  </si>
  <si>
    <t>I</t>
  </si>
  <si>
    <t>J</t>
  </si>
  <si>
    <t>CÓDIGO DA U.E</t>
  </si>
  <si>
    <r>
      <t xml:space="preserve">A </t>
    </r>
    <r>
      <rPr>
        <b/>
        <sz val="10"/>
        <color indexed="8"/>
        <rFont val="Arial"/>
        <family val="0"/>
      </rPr>
      <t>Ficha</t>
    </r>
    <r>
      <rPr>
        <sz val="10"/>
        <rFont val="Arial"/>
        <family val="0"/>
      </rPr>
      <t xml:space="preserve"> Modelo </t>
    </r>
    <r>
      <rPr>
        <b/>
        <sz val="10"/>
        <color indexed="8"/>
        <rFont val="Arial"/>
        <family val="0"/>
      </rPr>
      <t>100</t>
    </r>
    <r>
      <rPr>
        <sz val="10"/>
        <rFont val="Arial"/>
        <family val="0"/>
      </rPr>
      <t xml:space="preserve"> IMESP é documento preenchido anualmente, em todas as unidades que controlam a freqüência do servidor do Estado de São Paulo. Trata-se do instrumento básico para concessão dos benefícios funcionais do servidor.</t>
    </r>
  </si>
  <si>
    <t>Instr. CRHE nº 01, de 23/2/1987, publicada em 1/4/1987</t>
  </si>
  <si>
    <t>Passo-a-passo</t>
  </si>
  <si>
    <r>
      <t xml:space="preserve">Preenchimento da </t>
    </r>
    <r>
      <rPr>
        <b/>
        <sz val="10"/>
        <color indexed="8"/>
        <rFont val="Arial"/>
        <family val="0"/>
      </rPr>
      <t>Ficha</t>
    </r>
    <r>
      <rPr>
        <sz val="10"/>
        <rFont val="Arial"/>
        <family val="0"/>
      </rPr>
      <t xml:space="preserve"> </t>
    </r>
    <r>
      <rPr>
        <b/>
        <sz val="10"/>
        <color indexed="8"/>
        <rFont val="Arial"/>
        <family val="0"/>
      </rPr>
      <t>100</t>
    </r>
  </si>
  <si>
    <r>
      <t xml:space="preserve">• Deverá ser feita na </t>
    </r>
    <r>
      <rPr>
        <b/>
        <sz val="10"/>
        <color indexed="8"/>
        <rFont val="Arial"/>
        <family val="0"/>
      </rPr>
      <t>Ficha</t>
    </r>
    <r>
      <rPr>
        <sz val="10"/>
        <rFont val="Arial"/>
        <family val="0"/>
      </rPr>
      <t xml:space="preserve"> Modelo </t>
    </r>
    <r>
      <rPr>
        <b/>
        <sz val="10"/>
        <color indexed="8"/>
        <rFont val="Arial"/>
        <family val="0"/>
      </rPr>
      <t>100</t>
    </r>
    <r>
      <rPr>
        <sz val="10"/>
        <rFont val="Arial"/>
        <family val="0"/>
      </rPr>
      <t xml:space="preserve"> IMESP ou em computador, usando a </t>
    </r>
    <r>
      <rPr>
        <b/>
        <sz val="10"/>
        <color indexed="8"/>
        <rFont val="Arial"/>
        <family val="0"/>
      </rPr>
      <t>Ficha</t>
    </r>
    <r>
      <rPr>
        <sz val="10"/>
        <rFont val="Arial"/>
        <family val="0"/>
      </rPr>
      <t xml:space="preserve"> Modelo </t>
    </r>
    <r>
      <rPr>
        <b/>
        <sz val="10"/>
        <color indexed="8"/>
        <rFont val="Arial"/>
        <family val="0"/>
      </rPr>
      <t>100</t>
    </r>
    <r>
      <rPr>
        <sz val="10"/>
        <rFont val="Arial"/>
        <family val="0"/>
      </rPr>
      <t xml:space="preserve"> IMESP para PC, impressa em papel similar ao do modelo oficial, ou seja, papel vergê ou liso, na gramatura de 120 gramas.</t>
    </r>
  </si>
  <si>
    <t>• Não esquecer das assinaturas, que são duas: a do responsável pelo preenchimento e do Diretor, com os respectivos carimbos.</t>
  </si>
  <si>
    <t>• Se houve acúmulo, observar no verso cargo/função e órgão de acúmulo em ambas, constando o ato decisório e o DO que publicou.</t>
  </si>
  <si>
    <t>Quanto ao cabeçalho - frente</t>
  </si>
  <si>
    <t>• Os nomes devem ser escritos por extenso;</t>
  </si>
  <si>
    <t>Quanto aos demais campos - frente</t>
  </si>
  <si>
    <t>• Não alterar a ordem dos afastamentos que já constam no campo 5, acrescente se quiser nos quadradinhos em branco.</t>
  </si>
  <si>
    <r>
      <t xml:space="preserve">Quanto ao verso da </t>
    </r>
    <r>
      <rPr>
        <b/>
        <sz val="10"/>
        <color indexed="8"/>
        <rFont val="Arial"/>
        <family val="0"/>
      </rPr>
      <t>Ficha</t>
    </r>
    <r>
      <rPr>
        <sz val="10"/>
        <rFont val="Arial"/>
        <family val="0"/>
      </rPr>
      <t>:</t>
    </r>
  </si>
  <si>
    <t>• O verso deve ser utilizado para observações , iniciando com: admissão com fundamento legal e respectivo DO, posse e exercício para os efetivos e para servidores, a admissão, com o DO e exercício. Especificamente para docentes sempre constar a Portaria de Admissão que está em vigor e demais registros de alterações de portarias que ocorreram durante o ano, com os respectivos DOs; para o estável, deve constar a partir de quando foi declarado estável e o DO.</t>
  </si>
  <si>
    <t>“2. As contagens de tempo de serviço deverão ser efetuadas à vista do registro de freqüência (artigo 77 § 1º da Lei 10.261/68 – EFP).”</t>
  </si>
  <si>
    <t>Iamspe</t>
  </si>
  <si>
    <t>Falta Atestado Médico CLT</t>
  </si>
</sst>
</file>

<file path=xl/styles.xml><?xml version="1.0" encoding="utf-8"?>
<styleSheet xmlns="http://schemas.openxmlformats.org/spreadsheetml/2006/main">
  <numFmts count="5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E+00"/>
    <numFmt numFmtId="185" formatCode="0.000E+00"/>
    <numFmt numFmtId="186" formatCode="0.0000E+00"/>
    <numFmt numFmtId="187" formatCode="0.00000E+00"/>
    <numFmt numFmtId="188" formatCode="0.000000E+00"/>
    <numFmt numFmtId="189" formatCode="0.0000000E+00"/>
    <numFmt numFmtId="190" formatCode="0E+00"/>
    <numFmt numFmtId="191" formatCode="[$-416]dddd\,\ d&quot; de &quot;mmmm&quot; de &quot;yyyy"/>
    <numFmt numFmtId="192" formatCode="dd/mm/yy;@"/>
    <numFmt numFmtId="193" formatCode="yyyy"/>
    <numFmt numFmtId="194" formatCode="d/m;@"/>
    <numFmt numFmtId="195" formatCode="dd/mm"/>
    <numFmt numFmtId="196" formatCode="mmm"/>
    <numFmt numFmtId="197" formatCode="mmmm/yy"/>
    <numFmt numFmtId="198" formatCode="mmm/yyyy"/>
    <numFmt numFmtId="199" formatCode="mm/yy"/>
    <numFmt numFmtId="200" formatCode="d/m/yy"/>
    <numFmt numFmtId="201" formatCode="0.000"/>
    <numFmt numFmtId="202" formatCode="0.0"/>
    <numFmt numFmtId="203" formatCode="&quot;Sim&quot;;&quot;Sim&quot;;&quot;Não&quot;"/>
    <numFmt numFmtId="204" formatCode="&quot;Verdadeiro&quot;;&quot;Verdadeiro&quot;;&quot;Falso&quot;"/>
    <numFmt numFmtId="205" formatCode="&quot;Ativar&quot;;&quot;Ativar&quot;;&quot;Desativar&quot;"/>
    <numFmt numFmtId="206" formatCode="[$€-2]\ #,##0.00_);[Red]\([$€-2]\ #,##0.00\)"/>
    <numFmt numFmtId="207" formatCode="&quot;Ativado&quot;;&quot;Ativado&quot;;&quot;Desativado&quot;"/>
  </numFmts>
  <fonts count="8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9"/>
      <color indexed="63"/>
      <name val="Arial"/>
      <family val="2"/>
    </font>
    <font>
      <sz val="8"/>
      <name val="Verdana"/>
      <family val="2"/>
    </font>
    <font>
      <sz val="10"/>
      <color indexed="63"/>
      <name val="Verdana"/>
      <family val="2"/>
    </font>
    <font>
      <b/>
      <sz val="10"/>
      <color indexed="23"/>
      <name val="Verdana"/>
      <family val="2"/>
    </font>
    <font>
      <b/>
      <sz val="9"/>
      <color indexed="23"/>
      <name val="Arial"/>
      <family val="0"/>
    </font>
    <font>
      <sz val="11"/>
      <name val="Arial"/>
      <family val="2"/>
    </font>
    <font>
      <b/>
      <sz val="11"/>
      <color indexed="61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b/>
      <sz val="10"/>
      <color indexed="61"/>
      <name val="Verdana"/>
      <family val="2"/>
    </font>
    <font>
      <sz val="5"/>
      <name val="Arial"/>
      <family val="2"/>
    </font>
    <font>
      <sz val="9"/>
      <name val="Bookman Old Style"/>
      <family val="1"/>
    </font>
    <font>
      <sz val="7"/>
      <color indexed="9"/>
      <name val="Arial"/>
      <family val="2"/>
    </font>
    <font>
      <sz val="7"/>
      <color indexed="55"/>
      <name val="Arial"/>
      <family val="2"/>
    </font>
    <font>
      <sz val="11"/>
      <name val="Bookman Old Style"/>
      <family val="1"/>
    </font>
    <font>
      <b/>
      <sz val="18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7"/>
      <color indexed="10"/>
      <name val="Arial"/>
      <family val="2"/>
    </font>
    <font>
      <b/>
      <sz val="8"/>
      <color indexed="42"/>
      <name val="Tahoma"/>
      <family val="2"/>
    </font>
    <font>
      <b/>
      <sz val="10"/>
      <color indexed="10"/>
      <name val="Tahoma"/>
      <family val="2"/>
    </font>
    <font>
      <b/>
      <sz val="8"/>
      <name val="Tahoma"/>
      <family val="0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11"/>
      <color indexed="10"/>
      <name val="Arial"/>
      <family val="2"/>
    </font>
    <font>
      <sz val="8"/>
      <color indexed="10"/>
      <name val="Verdana"/>
      <family val="2"/>
    </font>
    <font>
      <b/>
      <sz val="8"/>
      <color indexed="10"/>
      <name val="Verdana"/>
      <family val="2"/>
    </font>
    <font>
      <sz val="11"/>
      <color indexed="55"/>
      <name val="Arial"/>
      <family val="2"/>
    </font>
    <font>
      <sz val="6"/>
      <color indexed="22"/>
      <name val="Arial"/>
      <family val="2"/>
    </font>
    <font>
      <sz val="5"/>
      <color indexed="22"/>
      <name val="Arial"/>
      <family val="2"/>
    </font>
    <font>
      <b/>
      <sz val="11"/>
      <color indexed="10"/>
      <name val="Tahoma"/>
      <family val="2"/>
    </font>
    <font>
      <sz val="11"/>
      <name val="Tahoma"/>
      <family val="2"/>
    </font>
    <font>
      <u val="single"/>
      <sz val="11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1" applyNumberFormat="0" applyAlignment="0" applyProtection="0"/>
    <xf numFmtId="0" fontId="71" fillId="21" borderId="2" applyNumberFormat="0" applyAlignment="0" applyProtection="0"/>
    <xf numFmtId="0" fontId="72" fillId="0" borderId="3" applyNumberFormat="0" applyFill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73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20" borderId="5" applyNumberFormat="0" applyAlignment="0" applyProtection="0"/>
    <xf numFmtId="175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86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5" fillId="0" borderId="10" xfId="0" applyFont="1" applyBorder="1" applyAlignment="1" applyProtection="1">
      <alignment/>
      <protection hidden="1"/>
    </xf>
    <xf numFmtId="0" fontId="6" fillId="0" borderId="1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192" fontId="12" fillId="0" borderId="0" xfId="0" applyNumberFormat="1" applyFont="1" applyFill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center" shrinkToFit="1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/>
      <protection hidden="1"/>
    </xf>
    <xf numFmtId="14" fontId="18" fillId="0" borderId="0" xfId="0" applyNumberFormat="1" applyFont="1" applyBorder="1" applyAlignment="1" applyProtection="1">
      <alignment horizontal="center"/>
      <protection hidden="1"/>
    </xf>
    <xf numFmtId="1" fontId="18" fillId="0" borderId="0" xfId="0" applyNumberFormat="1" applyFont="1" applyBorder="1" applyAlignment="1" applyProtection="1">
      <alignment horizontal="center"/>
      <protection hidden="1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/>
      <protection hidden="1"/>
    </xf>
    <xf numFmtId="0" fontId="22" fillId="0" borderId="13" xfId="0" applyFont="1" applyBorder="1" applyAlignment="1" applyProtection="1">
      <alignment/>
      <protection hidden="1"/>
    </xf>
    <xf numFmtId="16" fontId="22" fillId="0" borderId="13" xfId="0" applyNumberFormat="1" applyFont="1" applyBorder="1" applyAlignment="1" applyProtection="1">
      <alignment/>
      <protection hidden="1"/>
    </xf>
    <xf numFmtId="0" fontId="22" fillId="0" borderId="14" xfId="0" applyFont="1" applyBorder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14" fontId="24" fillId="0" borderId="0" xfId="0" applyNumberFormat="1" applyFont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/>
      <protection hidden="1"/>
    </xf>
    <xf numFmtId="0" fontId="22" fillId="0" borderId="16" xfId="0" applyFont="1" applyBorder="1" applyAlignment="1" applyProtection="1">
      <alignment/>
      <protection hidden="1"/>
    </xf>
    <xf numFmtId="0" fontId="5" fillId="0" borderId="17" xfId="0" applyFont="1" applyBorder="1" applyAlignment="1" applyProtection="1">
      <alignment/>
      <protection hidden="1"/>
    </xf>
    <xf numFmtId="0" fontId="5" fillId="0" borderId="18" xfId="0" applyFont="1" applyBorder="1" applyAlignment="1" applyProtection="1">
      <alignment/>
      <protection hidden="1"/>
    </xf>
    <xf numFmtId="0" fontId="5" fillId="0" borderId="19" xfId="0" applyFont="1" applyBorder="1" applyAlignment="1" applyProtection="1">
      <alignment/>
      <protection hidden="1"/>
    </xf>
    <xf numFmtId="0" fontId="13" fillId="0" borderId="20" xfId="0" applyFont="1" applyBorder="1" applyAlignment="1" applyProtection="1">
      <alignment horizontal="left" vertical="top"/>
      <protection hidden="1"/>
    </xf>
    <xf numFmtId="0" fontId="13" fillId="0" borderId="13" xfId="0" applyFont="1" applyBorder="1" applyAlignment="1" applyProtection="1">
      <alignment/>
      <protection hidden="1"/>
    </xf>
    <xf numFmtId="0" fontId="13" fillId="0" borderId="21" xfId="0" applyFont="1" applyBorder="1" applyAlignment="1" applyProtection="1">
      <alignment/>
      <protection hidden="1"/>
    </xf>
    <xf numFmtId="0" fontId="13" fillId="0" borderId="13" xfId="0" applyFont="1" applyBorder="1" applyAlignment="1" applyProtection="1">
      <alignment horizontal="left" vertical="top"/>
      <protection hidden="1"/>
    </xf>
    <xf numFmtId="0" fontId="5" fillId="0" borderId="20" xfId="0" applyFont="1" applyBorder="1" applyAlignment="1" applyProtection="1">
      <alignment/>
      <protection hidden="1"/>
    </xf>
    <xf numFmtId="0" fontId="13" fillId="0" borderId="14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5" fillId="0" borderId="14" xfId="0" applyFont="1" applyBorder="1" applyAlignment="1" applyProtection="1">
      <alignment/>
      <protection hidden="1"/>
    </xf>
    <xf numFmtId="0" fontId="5" fillId="0" borderId="22" xfId="0" applyFont="1" applyBorder="1" applyAlignment="1" applyProtection="1">
      <alignment/>
      <protection hidden="1"/>
    </xf>
    <xf numFmtId="0" fontId="5" fillId="0" borderId="13" xfId="0" applyFont="1" applyBorder="1" applyAlignment="1" applyProtection="1">
      <alignment vertical="center"/>
      <protection hidden="1"/>
    </xf>
    <xf numFmtId="0" fontId="5" fillId="0" borderId="14" xfId="0" applyFont="1" applyBorder="1" applyAlignment="1" applyProtection="1">
      <alignment vertical="center"/>
      <protection hidden="1"/>
    </xf>
    <xf numFmtId="0" fontId="23" fillId="0" borderId="13" xfId="0" applyFont="1" applyBorder="1" applyAlignment="1" applyProtection="1">
      <alignment horizontal="center" vertical="center"/>
      <protection hidden="1"/>
    </xf>
    <xf numFmtId="0" fontId="23" fillId="0" borderId="14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right" vertical="top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5" fillId="0" borderId="23" xfId="0" applyFont="1" applyBorder="1" applyAlignment="1" applyProtection="1">
      <alignment vertical="center"/>
      <protection hidden="1"/>
    </xf>
    <xf numFmtId="0" fontId="23" fillId="0" borderId="17" xfId="0" applyFont="1" applyBorder="1" applyAlignment="1" applyProtection="1">
      <alignment horizontal="center" vertical="center"/>
      <protection hidden="1"/>
    </xf>
    <xf numFmtId="0" fontId="23" fillId="0" borderId="18" xfId="0" applyFont="1" applyBorder="1" applyAlignment="1" applyProtection="1">
      <alignment horizontal="center" vertical="center"/>
      <protection hidden="1"/>
    </xf>
    <xf numFmtId="0" fontId="23" fillId="0" borderId="19" xfId="0" applyFont="1" applyBorder="1" applyAlignment="1" applyProtection="1">
      <alignment horizontal="center" vertical="center"/>
      <protection hidden="1"/>
    </xf>
    <xf numFmtId="0" fontId="13" fillId="0" borderId="24" xfId="0" applyFont="1" applyBorder="1" applyAlignment="1" applyProtection="1">
      <alignment horizontal="center" vertical="center"/>
      <protection hidden="1"/>
    </xf>
    <xf numFmtId="0" fontId="16" fillId="0" borderId="25" xfId="0" applyFont="1" applyBorder="1" applyAlignment="1" applyProtection="1">
      <alignment horizontal="center" vertical="center"/>
      <protection hidden="1"/>
    </xf>
    <xf numFmtId="0" fontId="13" fillId="0" borderId="25" xfId="0" applyFont="1" applyBorder="1" applyAlignment="1" applyProtection="1">
      <alignment horizontal="center" vertical="center"/>
      <protection hidden="1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 applyProtection="1">
      <alignment horizontal="left" vertical="top" wrapText="1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26" xfId="0" applyFont="1" applyBorder="1" applyAlignment="1" applyProtection="1">
      <alignment horizontal="left" vertical="top" wrapText="1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alignment horizontal="left" vertical="top" wrapText="1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196" fontId="5" fillId="0" borderId="29" xfId="0" applyNumberFormat="1" applyFont="1" applyBorder="1" applyAlignment="1" applyProtection="1">
      <alignment horizontal="center" vertical="center"/>
      <protection hidden="1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5" fillId="0" borderId="36" xfId="0" applyNumberFormat="1" applyFont="1" applyBorder="1" applyAlignment="1" applyProtection="1">
      <alignment horizontal="center" vertical="center" wrapText="1"/>
      <protection hidden="1"/>
    </xf>
    <xf numFmtId="0" fontId="5" fillId="0" borderId="37" xfId="0" applyNumberFormat="1" applyFont="1" applyBorder="1" applyAlignment="1" applyProtection="1">
      <alignment horizontal="center" vertical="center" wrapText="1"/>
      <protection hidden="1"/>
    </xf>
    <xf numFmtId="0" fontId="5" fillId="32" borderId="31" xfId="0" applyFont="1" applyFill="1" applyBorder="1" applyAlignment="1" applyProtection="1">
      <alignment horizontal="center" vertical="center" wrapText="1"/>
      <protection locked="0"/>
    </xf>
    <xf numFmtId="0" fontId="25" fillId="33" borderId="31" xfId="0" applyFont="1" applyFill="1" applyBorder="1" applyAlignment="1" applyProtection="1">
      <alignment horizontal="center" vertical="center" wrapText="1"/>
      <protection hidden="1"/>
    </xf>
    <xf numFmtId="0" fontId="5" fillId="33" borderId="31" xfId="0" applyFont="1" applyFill="1" applyBorder="1" applyAlignment="1" applyProtection="1">
      <alignment vertical="center" wrapText="1"/>
      <protection hidden="1"/>
    </xf>
    <xf numFmtId="0" fontId="5" fillId="0" borderId="32" xfId="0" applyFont="1" applyBorder="1" applyAlignment="1" applyProtection="1">
      <alignment vertical="center" wrapText="1"/>
      <protection hidden="1"/>
    </xf>
    <xf numFmtId="0" fontId="5" fillId="0" borderId="38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5" fillId="0" borderId="31" xfId="0" applyNumberFormat="1" applyFont="1" applyBorder="1" applyAlignment="1" applyProtection="1">
      <alignment horizontal="center" vertical="center" wrapText="1"/>
      <protection hidden="1"/>
    </xf>
    <xf numFmtId="0" fontId="5" fillId="0" borderId="39" xfId="0" applyNumberFormat="1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center" vertical="center" wrapText="1"/>
      <protection locked="0"/>
    </xf>
    <xf numFmtId="196" fontId="5" fillId="0" borderId="41" xfId="0" applyNumberFormat="1" applyFont="1" applyBorder="1" applyAlignment="1" applyProtection="1">
      <alignment horizontal="center" vertical="center"/>
      <protection hidden="1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18" fillId="0" borderId="43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25" xfId="0" applyNumberFormat="1" applyFont="1" applyBorder="1" applyAlignment="1" applyProtection="1">
      <alignment horizontal="center" vertical="center" wrapText="1"/>
      <protection hidden="1"/>
    </xf>
    <xf numFmtId="0" fontId="5" fillId="0" borderId="43" xfId="0" applyNumberFormat="1" applyFont="1" applyBorder="1" applyAlignment="1" applyProtection="1">
      <alignment horizontal="center" vertical="center" wrapText="1"/>
      <protection hidden="1"/>
    </xf>
    <xf numFmtId="0" fontId="23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96" fontId="5" fillId="0" borderId="44" xfId="0" applyNumberFormat="1" applyFont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 applyProtection="1">
      <alignment horizontal="center" vertical="center" wrapText="1"/>
      <protection hidden="1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5" fillId="0" borderId="40" xfId="0" applyFont="1" applyFill="1" applyBorder="1" applyAlignment="1" applyProtection="1">
      <alignment horizontal="center" vertical="center" wrapText="1"/>
      <protection locked="0"/>
    </xf>
    <xf numFmtId="0" fontId="5" fillId="0" borderId="32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46" xfId="0" applyFont="1" applyFill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13" fillId="0" borderId="18" xfId="0" applyFont="1" applyBorder="1" applyAlignment="1" applyProtection="1">
      <alignment horizontal="center" vertical="center" wrapText="1"/>
      <protection hidden="1"/>
    </xf>
    <xf numFmtId="0" fontId="23" fillId="0" borderId="13" xfId="0" applyFont="1" applyBorder="1" applyAlignment="1" applyProtection="1">
      <alignment horizontal="left"/>
      <protection hidden="1"/>
    </xf>
    <xf numFmtId="0" fontId="5" fillId="0" borderId="13" xfId="0" applyFont="1" applyBorder="1" applyAlignment="1" applyProtection="1">
      <alignment horizontal="left"/>
      <protection hidden="1"/>
    </xf>
    <xf numFmtId="0" fontId="5" fillId="0" borderId="14" xfId="0" applyFont="1" applyBorder="1" applyAlignment="1" applyProtection="1">
      <alignment horizontal="left"/>
      <protection hidden="1"/>
    </xf>
    <xf numFmtId="0" fontId="23" fillId="0" borderId="13" xfId="0" applyFont="1" applyBorder="1" applyAlignment="1" applyProtection="1">
      <alignment/>
      <protection hidden="1"/>
    </xf>
    <xf numFmtId="0" fontId="5" fillId="0" borderId="47" xfId="0" applyFont="1" applyBorder="1" applyAlignment="1" applyProtection="1">
      <alignment/>
      <protection hidden="1"/>
    </xf>
    <xf numFmtId="0" fontId="5" fillId="0" borderId="18" xfId="0" applyFont="1" applyBorder="1" applyAlignment="1" applyProtection="1">
      <alignment/>
      <protection hidden="1"/>
    </xf>
    <xf numFmtId="0" fontId="5" fillId="0" borderId="19" xfId="0" applyFont="1" applyBorder="1" applyAlignment="1" applyProtection="1">
      <alignment/>
      <protection hidden="1"/>
    </xf>
    <xf numFmtId="0" fontId="5" fillId="0" borderId="48" xfId="0" applyFont="1" applyBorder="1" applyAlignment="1" applyProtection="1">
      <alignment/>
      <protection hidden="1"/>
    </xf>
    <xf numFmtId="0" fontId="5" fillId="0" borderId="42" xfId="0" applyFont="1" applyBorder="1" applyAlignment="1" applyProtection="1">
      <alignment/>
      <protection hidden="1"/>
    </xf>
    <xf numFmtId="0" fontId="5" fillId="0" borderId="49" xfId="0" applyFont="1" applyBorder="1" applyAlignment="1" applyProtection="1">
      <alignment/>
      <protection hidden="1"/>
    </xf>
    <xf numFmtId="0" fontId="5" fillId="0" borderId="12" xfId="0" applyFont="1" applyBorder="1" applyAlignment="1" applyProtection="1">
      <alignment horizontal="center" shrinkToFit="1"/>
      <protection hidden="1"/>
    </xf>
    <xf numFmtId="0" fontId="5" fillId="0" borderId="13" xfId="0" applyFont="1" applyBorder="1" applyAlignment="1" applyProtection="1">
      <alignment/>
      <protection hidden="1"/>
    </xf>
    <xf numFmtId="0" fontId="27" fillId="0" borderId="13" xfId="0" applyFont="1" applyBorder="1" applyAlignment="1" applyProtection="1">
      <alignment horizontal="center"/>
      <protection hidden="1"/>
    </xf>
    <xf numFmtId="0" fontId="23" fillId="0" borderId="13" xfId="0" applyFont="1" applyBorder="1" applyAlignment="1" applyProtection="1">
      <alignment horizontal="center"/>
      <protection hidden="1"/>
    </xf>
    <xf numFmtId="0" fontId="5" fillId="0" borderId="17" xfId="0" applyFont="1" applyBorder="1" applyAlignment="1" applyProtection="1">
      <alignment/>
      <protection hidden="1"/>
    </xf>
    <xf numFmtId="0" fontId="27" fillId="0" borderId="18" xfId="0" applyFont="1" applyBorder="1" applyAlignment="1" applyProtection="1">
      <alignment horizontal="center"/>
      <protection hidden="1"/>
    </xf>
    <xf numFmtId="0" fontId="23" fillId="0" borderId="18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/>
      <protection hidden="1"/>
    </xf>
    <xf numFmtId="0" fontId="5" fillId="0" borderId="50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13" xfId="0" applyFont="1" applyBorder="1" applyAlignment="1" applyProtection="1">
      <alignment horizontal="left" vertical="center"/>
      <protection hidden="1"/>
    </xf>
    <xf numFmtId="0" fontId="5" fillId="0" borderId="13" xfId="0" applyFont="1" applyBorder="1" applyAlignment="1" applyProtection="1">
      <alignment vertical="top" wrapText="1"/>
      <protection hidden="1"/>
    </xf>
    <xf numFmtId="0" fontId="23" fillId="0" borderId="13" xfId="0" applyFont="1" applyBorder="1" applyAlignment="1" applyProtection="1">
      <alignment horizontal="left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23" fillId="0" borderId="13" xfId="0" applyFont="1" applyBorder="1" applyAlignment="1" applyProtection="1">
      <alignment vertical="top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23" fillId="0" borderId="18" xfId="0" applyFont="1" applyBorder="1" applyAlignment="1" applyProtection="1">
      <alignment vertical="top"/>
      <protection hidden="1"/>
    </xf>
    <xf numFmtId="0" fontId="23" fillId="0" borderId="0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26" fillId="0" borderId="0" xfId="0" applyFont="1" applyBorder="1" applyAlignment="1" applyProtection="1">
      <alignment horizontal="left" vertical="center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15" xfId="0" applyFont="1" applyBorder="1" applyAlignment="1" applyProtection="1">
      <alignment/>
      <protection hidden="1"/>
    </xf>
    <xf numFmtId="0" fontId="5" fillId="0" borderId="17" xfId="0" applyFont="1" applyBorder="1" applyAlignment="1" applyProtection="1">
      <alignment horizontal="center"/>
      <protection hidden="1"/>
    </xf>
    <xf numFmtId="0" fontId="5" fillId="0" borderId="18" xfId="0" applyFont="1" applyBorder="1" applyAlignment="1" applyProtection="1">
      <alignment horizontal="center"/>
      <protection hidden="1"/>
    </xf>
    <xf numFmtId="0" fontId="13" fillId="0" borderId="18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vertical="top"/>
    </xf>
    <xf numFmtId="0" fontId="5" fillId="33" borderId="25" xfId="0" applyFont="1" applyFill="1" applyBorder="1" applyAlignment="1" applyProtection="1">
      <alignment vertical="center" wrapText="1"/>
      <protection hidden="1"/>
    </xf>
    <xf numFmtId="0" fontId="5" fillId="0" borderId="51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 shrinkToFit="1"/>
      <protection hidden="1"/>
    </xf>
    <xf numFmtId="0" fontId="0" fillId="0" borderId="0" xfId="0" applyFont="1" applyBorder="1" applyAlignment="1" applyProtection="1">
      <alignment wrapText="1" shrinkToFit="1"/>
      <protection hidden="1"/>
    </xf>
    <xf numFmtId="1" fontId="5" fillId="0" borderId="0" xfId="0" applyNumberFormat="1" applyFont="1" applyBorder="1" applyAlignment="1" applyProtection="1">
      <alignment/>
      <protection hidden="1"/>
    </xf>
    <xf numFmtId="1" fontId="5" fillId="0" borderId="0" xfId="0" applyNumberFormat="1" applyFont="1" applyBorder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wrapText="1" shrinkToFit="1"/>
      <protection hidden="1"/>
    </xf>
    <xf numFmtId="0" fontId="4" fillId="0" borderId="0" xfId="0" applyFont="1" applyBorder="1" applyAlignment="1" applyProtection="1">
      <alignment textRotation="90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3" fillId="0" borderId="43" xfId="0" applyFont="1" applyBorder="1" applyAlignment="1" applyProtection="1">
      <alignment horizontal="center" vertical="center" shrinkToFit="1"/>
      <protection locked="0"/>
    </xf>
    <xf numFmtId="192" fontId="36" fillId="0" borderId="0" xfId="0" applyNumberFormat="1" applyFont="1" applyFill="1" applyBorder="1" applyAlignment="1" applyProtection="1">
      <alignment vertical="center"/>
      <protection hidden="1"/>
    </xf>
    <xf numFmtId="0" fontId="40" fillId="0" borderId="0" xfId="0" applyFont="1" applyBorder="1" applyAlignment="1" applyProtection="1">
      <alignment horizontal="right"/>
      <protection hidden="1"/>
    </xf>
    <xf numFmtId="0" fontId="5" fillId="0" borderId="19" xfId="0" applyFont="1" applyBorder="1" applyAlignment="1" applyProtection="1">
      <alignment horizontal="right"/>
      <protection hidden="1"/>
    </xf>
    <xf numFmtId="0" fontId="39" fillId="0" borderId="19" xfId="0" applyFont="1" applyBorder="1" applyAlignment="1" applyProtection="1">
      <alignment horizontal="right"/>
      <protection hidden="1"/>
    </xf>
    <xf numFmtId="0" fontId="39" fillId="0" borderId="16" xfId="0" applyFont="1" applyBorder="1" applyAlignment="1" applyProtection="1">
      <alignment horizontal="right"/>
      <protection hidden="1"/>
    </xf>
    <xf numFmtId="0" fontId="1" fillId="0" borderId="0" xfId="44" applyAlignment="1" applyProtection="1">
      <alignment/>
      <protection/>
    </xf>
    <xf numFmtId="0" fontId="46" fillId="0" borderId="0" xfId="0" applyFont="1" applyAlignment="1">
      <alignment/>
    </xf>
    <xf numFmtId="0" fontId="0" fillId="0" borderId="0" xfId="0" applyAlignment="1">
      <alignment horizontal="left" indent="1"/>
    </xf>
    <xf numFmtId="0" fontId="47" fillId="0" borderId="0" xfId="0" applyFont="1" applyAlignment="1">
      <alignment/>
    </xf>
    <xf numFmtId="0" fontId="5" fillId="0" borderId="37" xfId="0" applyFont="1" applyBorder="1" applyAlignment="1" applyProtection="1">
      <alignment horizontal="center" vertical="center" wrapText="1"/>
      <protection hidden="1"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52" xfId="0" applyFont="1" applyBorder="1" applyAlignment="1" applyProtection="1">
      <alignment horizontal="center" vertical="center" wrapText="1"/>
      <protection hidden="1"/>
    </xf>
    <xf numFmtId="0" fontId="5" fillId="0" borderId="53" xfId="0" applyFont="1" applyBorder="1" applyAlignment="1" applyProtection="1">
      <alignment horizontal="center" vertical="center" wrapText="1"/>
      <protection hidden="1"/>
    </xf>
    <xf numFmtId="0" fontId="5" fillId="0" borderId="54" xfId="0" applyFont="1" applyBorder="1" applyAlignment="1" applyProtection="1">
      <alignment horizontal="center" vertical="center" wrapText="1"/>
      <protection hidden="1"/>
    </xf>
    <xf numFmtId="0" fontId="5" fillId="0" borderId="46" xfId="0" applyFont="1" applyBorder="1" applyAlignment="1" applyProtection="1">
      <alignment horizontal="center" vertical="center" wrapText="1"/>
      <protection hidden="1"/>
    </xf>
    <xf numFmtId="0" fontId="5" fillId="0" borderId="55" xfId="0" applyFont="1" applyBorder="1" applyAlignment="1" applyProtection="1">
      <alignment horizontal="center" vertical="center" wrapText="1"/>
      <protection hidden="1"/>
    </xf>
    <xf numFmtId="0" fontId="5" fillId="0" borderId="56" xfId="0" applyFont="1" applyBorder="1" applyAlignment="1" applyProtection="1">
      <alignment horizontal="center" vertical="center" wrapText="1"/>
      <protection hidden="1"/>
    </xf>
    <xf numFmtId="0" fontId="18" fillId="0" borderId="39" xfId="0" applyFont="1" applyBorder="1" applyAlignment="1" applyProtection="1">
      <alignment horizontal="center" vertical="center" wrapText="1"/>
      <protection hidden="1"/>
    </xf>
    <xf numFmtId="0" fontId="18" fillId="0" borderId="37" xfId="0" applyFont="1" applyBorder="1" applyAlignment="1" applyProtection="1">
      <alignment horizontal="center" vertical="center" wrapText="1"/>
      <protection hidden="1"/>
    </xf>
    <xf numFmtId="0" fontId="5" fillId="0" borderId="57" xfId="0" applyFont="1" applyBorder="1" applyAlignment="1" applyProtection="1">
      <alignment horizontal="center" vertical="center"/>
      <protection hidden="1"/>
    </xf>
    <xf numFmtId="0" fontId="23" fillId="0" borderId="20" xfId="0" applyFont="1" applyBorder="1" applyAlignment="1" applyProtection="1">
      <alignment horizontal="left" vertical="top"/>
      <protection hidden="1"/>
    </xf>
    <xf numFmtId="0" fontId="48" fillId="0" borderId="0" xfId="0" applyFont="1" applyAlignment="1">
      <alignment/>
    </xf>
    <xf numFmtId="0" fontId="24" fillId="0" borderId="0" xfId="0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58" xfId="0" applyFont="1" applyBorder="1" applyAlignment="1" applyProtection="1">
      <alignment horizontal="center" vertical="center" wrapText="1"/>
      <protection hidden="1"/>
    </xf>
    <xf numFmtId="0" fontId="5" fillId="0" borderId="59" xfId="0" applyFont="1" applyBorder="1" applyAlignment="1" applyProtection="1">
      <alignment horizontal="center" vertical="center" wrapText="1"/>
      <protection hidden="1"/>
    </xf>
    <xf numFmtId="0" fontId="0" fillId="0" borderId="47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60" xfId="0" applyFont="1" applyBorder="1" applyAlignment="1" applyProtection="1">
      <alignment horizont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center" vertical="center"/>
      <protection hidden="1"/>
    </xf>
    <xf numFmtId="0" fontId="0" fillId="0" borderId="51" xfId="0" applyFont="1" applyBorder="1" applyAlignment="1" applyProtection="1">
      <alignment horizontal="center" vertical="center"/>
      <protection hidden="1"/>
    </xf>
    <xf numFmtId="0" fontId="38" fillId="0" borderId="61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61" xfId="0" applyFont="1" applyBorder="1" applyAlignment="1" applyProtection="1">
      <alignment horizontal="center"/>
      <protection locked="0"/>
    </xf>
    <xf numFmtId="0" fontId="22" fillId="0" borderId="61" xfId="0" applyFont="1" applyBorder="1" applyAlignment="1" applyProtection="1">
      <alignment horizontal="center"/>
      <protection locked="0"/>
    </xf>
    <xf numFmtId="0" fontId="13" fillId="0" borderId="20" xfId="0" applyFont="1" applyBorder="1" applyAlignment="1" applyProtection="1">
      <alignment horizontal="center" vertical="top"/>
      <protection hidden="1"/>
    </xf>
    <xf numFmtId="0" fontId="13" fillId="0" borderId="13" xfId="0" applyFont="1" applyBorder="1" applyAlignment="1" applyProtection="1">
      <alignment horizontal="center" vertical="top"/>
      <protection hidden="1"/>
    </xf>
    <xf numFmtId="0" fontId="13" fillId="0" borderId="21" xfId="0" applyFont="1" applyBorder="1" applyAlignment="1" applyProtection="1">
      <alignment horizontal="center" vertical="top"/>
      <protection hidden="1"/>
    </xf>
    <xf numFmtId="0" fontId="13" fillId="0" borderId="50" xfId="0" applyFont="1" applyBorder="1" applyAlignment="1" applyProtection="1">
      <alignment horizontal="center" vertical="top"/>
      <protection hidden="1"/>
    </xf>
    <xf numFmtId="0" fontId="13" fillId="0" borderId="17" xfId="0" applyFont="1" applyBorder="1" applyAlignment="1" applyProtection="1">
      <alignment horizontal="center" vertical="top"/>
      <protection hidden="1"/>
    </xf>
    <xf numFmtId="0" fontId="13" fillId="0" borderId="18" xfId="0" applyFont="1" applyBorder="1" applyAlignment="1" applyProtection="1">
      <alignment horizontal="center" vertical="top"/>
      <protection hidden="1"/>
    </xf>
    <xf numFmtId="0" fontId="13" fillId="0" borderId="60" xfId="0" applyFont="1" applyBorder="1" applyAlignment="1" applyProtection="1">
      <alignment horizontal="center" vertical="top"/>
      <protection hidden="1"/>
    </xf>
    <xf numFmtId="0" fontId="13" fillId="0" borderId="47" xfId="0" applyFont="1" applyBorder="1" applyAlignment="1" applyProtection="1">
      <alignment horizontal="center" vertical="top"/>
      <protection hidden="1"/>
    </xf>
    <xf numFmtId="14" fontId="0" fillId="0" borderId="47" xfId="0" applyNumberFormat="1" applyFont="1" applyBorder="1" applyAlignment="1" applyProtection="1">
      <alignment horizontal="center" vertical="center"/>
      <protection locked="0"/>
    </xf>
    <xf numFmtId="14" fontId="0" fillId="0" borderId="18" xfId="0" applyNumberFormat="1" applyFont="1" applyBorder="1" applyAlignment="1" applyProtection="1">
      <alignment horizontal="center" vertical="center"/>
      <protection locked="0"/>
    </xf>
    <xf numFmtId="14" fontId="0" fillId="0" borderId="19" xfId="0" applyNumberFormat="1" applyFont="1" applyBorder="1" applyAlignment="1" applyProtection="1">
      <alignment horizontal="center" vertical="center"/>
      <protection locked="0"/>
    </xf>
    <xf numFmtId="14" fontId="35" fillId="0" borderId="51" xfId="0" applyNumberFormat="1" applyFont="1" applyBorder="1" applyAlignment="1" applyProtection="1">
      <alignment horizontal="center" vertical="center"/>
      <protection locked="0"/>
    </xf>
    <xf numFmtId="0" fontId="35" fillId="0" borderId="51" xfId="0" applyFont="1" applyBorder="1" applyAlignment="1" applyProtection="1">
      <alignment horizontal="center" vertical="center"/>
      <protection locked="0"/>
    </xf>
    <xf numFmtId="0" fontId="35" fillId="0" borderId="29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left" vertical="center" indent="1"/>
      <protection locked="0"/>
    </xf>
    <xf numFmtId="0" fontId="0" fillId="0" borderId="0" xfId="0" applyFont="1" applyBorder="1" applyAlignment="1" applyProtection="1">
      <alignment horizontal="left" vertical="center" indent="1"/>
      <protection locked="0"/>
    </xf>
    <xf numFmtId="0" fontId="0" fillId="0" borderId="16" xfId="0" applyFont="1" applyBorder="1" applyAlignment="1" applyProtection="1">
      <alignment horizontal="left" vertical="center" indent="1"/>
      <protection locked="0"/>
    </xf>
    <xf numFmtId="0" fontId="5" fillId="0" borderId="36" xfId="0" applyNumberFormat="1" applyFont="1" applyBorder="1" applyAlignment="1" applyProtection="1">
      <alignment horizontal="center" vertical="center" wrapText="1"/>
      <protection hidden="1"/>
    </xf>
    <xf numFmtId="0" fontId="5" fillId="0" borderId="31" xfId="0" applyNumberFormat="1" applyFont="1" applyBorder="1" applyAlignment="1" applyProtection="1">
      <alignment horizontal="center" vertical="center" wrapText="1"/>
      <protection hidden="1"/>
    </xf>
    <xf numFmtId="0" fontId="5" fillId="0" borderId="25" xfId="0" applyNumberFormat="1" applyFont="1" applyBorder="1" applyAlignment="1" applyProtection="1">
      <alignment horizontal="center" vertical="center" wrapText="1"/>
      <protection hidden="1"/>
    </xf>
    <xf numFmtId="0" fontId="5" fillId="0" borderId="37" xfId="0" applyNumberFormat="1" applyFont="1" applyBorder="1" applyAlignment="1" applyProtection="1">
      <alignment horizontal="center" vertical="center" wrapText="1"/>
      <protection hidden="1"/>
    </xf>
    <xf numFmtId="0" fontId="5" fillId="0" borderId="39" xfId="0" applyNumberFormat="1" applyFont="1" applyBorder="1" applyAlignment="1" applyProtection="1">
      <alignment horizontal="center" vertical="center" wrapText="1"/>
      <protection hidden="1"/>
    </xf>
    <xf numFmtId="0" fontId="5" fillId="0" borderId="43" xfId="0" applyNumberFormat="1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0" fillId="0" borderId="60" xfId="0" applyFont="1" applyBorder="1" applyAlignment="1" applyProtection="1">
      <alignment horizontal="center" vertical="center"/>
      <protection locked="0"/>
    </xf>
    <xf numFmtId="0" fontId="23" fillId="0" borderId="56" xfId="0" applyFont="1" applyBorder="1" applyAlignment="1" applyProtection="1">
      <alignment horizontal="center" vertical="center"/>
      <protection hidden="1"/>
    </xf>
    <xf numFmtId="0" fontId="23" fillId="0" borderId="54" xfId="0" applyFont="1" applyBorder="1" applyAlignment="1" applyProtection="1">
      <alignment horizontal="center" vertical="center"/>
      <protection hidden="1"/>
    </xf>
    <xf numFmtId="0" fontId="23" fillId="0" borderId="46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3" fontId="0" fillId="0" borderId="47" xfId="0" applyNumberFormat="1" applyFont="1" applyBorder="1" applyAlignment="1" applyProtection="1">
      <alignment horizontal="center" vertical="center"/>
      <protection locked="0"/>
    </xf>
    <xf numFmtId="3" fontId="0" fillId="0" borderId="18" xfId="0" applyNumberFormat="1" applyFont="1" applyBorder="1" applyAlignment="1" applyProtection="1">
      <alignment horizontal="center" vertical="center"/>
      <protection locked="0"/>
    </xf>
    <xf numFmtId="3" fontId="0" fillId="0" borderId="60" xfId="0" applyNumberFormat="1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left" vertical="top"/>
      <protection hidden="1"/>
    </xf>
    <xf numFmtId="0" fontId="13" fillId="0" borderId="13" xfId="0" applyFont="1" applyBorder="1" applyAlignment="1" applyProtection="1">
      <alignment horizontal="left" vertical="top"/>
      <protection hidden="1"/>
    </xf>
    <xf numFmtId="0" fontId="13" fillId="0" borderId="21" xfId="0" applyFont="1" applyBorder="1" applyAlignment="1" applyProtection="1">
      <alignment horizontal="left" vertical="top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22" xfId="0" applyNumberFormat="1" applyFont="1" applyBorder="1" applyAlignment="1" applyProtection="1">
      <alignment horizontal="center" vertical="center" wrapText="1"/>
      <protection hidden="1"/>
    </xf>
    <xf numFmtId="0" fontId="5" fillId="0" borderId="45" xfId="0" applyFont="1" applyBorder="1" applyAlignment="1" applyProtection="1">
      <alignment horizontal="center" vertical="center" wrapText="1"/>
      <protection hidden="1"/>
    </xf>
    <xf numFmtId="0" fontId="5" fillId="0" borderId="62" xfId="0" applyFont="1" applyBorder="1" applyAlignment="1" applyProtection="1">
      <alignment horizontal="center" vertical="center" wrapText="1"/>
      <protection hidden="1"/>
    </xf>
    <xf numFmtId="0" fontId="5" fillId="0" borderId="63" xfId="0" applyFont="1" applyBorder="1" applyAlignment="1" applyProtection="1">
      <alignment horizontal="center" vertical="center" wrapText="1"/>
      <protection hidden="1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13" fillId="0" borderId="29" xfId="0" applyFont="1" applyBorder="1" applyAlignment="1" applyProtection="1">
      <alignment horizontal="center"/>
      <protection hidden="1"/>
    </xf>
    <xf numFmtId="0" fontId="13" fillId="0" borderId="31" xfId="0" applyFont="1" applyBorder="1" applyAlignment="1" applyProtection="1">
      <alignment horizontal="center"/>
      <protection hidden="1"/>
    </xf>
    <xf numFmtId="0" fontId="13" fillId="0" borderId="39" xfId="0" applyFont="1" applyBorder="1" applyAlignment="1" applyProtection="1">
      <alignment horizontal="center"/>
      <protection hidden="1"/>
    </xf>
    <xf numFmtId="0" fontId="8" fillId="0" borderId="64" xfId="0" applyFont="1" applyFill="1" applyBorder="1" applyAlignment="1" applyProtection="1">
      <alignment horizontal="center" vertical="center"/>
      <protection hidden="1"/>
    </xf>
    <xf numFmtId="0" fontId="9" fillId="0" borderId="64" xfId="0" applyFont="1" applyFill="1" applyBorder="1" applyAlignment="1" applyProtection="1">
      <alignment horizontal="center" vertical="center"/>
      <protection hidden="1"/>
    </xf>
    <xf numFmtId="192" fontId="15" fillId="34" borderId="65" xfId="0" applyNumberFormat="1" applyFont="1" applyFill="1" applyBorder="1" applyAlignment="1" applyProtection="1">
      <alignment horizontal="center" vertical="center"/>
      <protection hidden="1"/>
    </xf>
    <xf numFmtId="192" fontId="15" fillId="34" borderId="66" xfId="0" applyNumberFormat="1" applyFont="1" applyFill="1" applyBorder="1" applyAlignment="1" applyProtection="1">
      <alignment horizontal="center" vertical="center"/>
      <protection hidden="1"/>
    </xf>
    <xf numFmtId="192" fontId="15" fillId="34" borderId="67" xfId="0" applyNumberFormat="1" applyFont="1" applyFill="1" applyBorder="1" applyAlignment="1" applyProtection="1">
      <alignment horizontal="center" vertical="center"/>
      <protection hidden="1"/>
    </xf>
    <xf numFmtId="0" fontId="11" fillId="0" borderId="68" xfId="0" applyFont="1" applyBorder="1" applyAlignment="1" applyProtection="1">
      <alignment horizontal="center" vertical="center"/>
      <protection hidden="1"/>
    </xf>
    <xf numFmtId="0" fontId="11" fillId="0" borderId="57" xfId="0" applyFont="1" applyBorder="1" applyAlignment="1" applyProtection="1">
      <alignment horizontal="center" vertical="center"/>
      <protection hidden="1"/>
    </xf>
    <xf numFmtId="0" fontId="11" fillId="0" borderId="69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left" indent="1"/>
      <protection locked="0"/>
    </xf>
    <xf numFmtId="0" fontId="0" fillId="0" borderId="0" xfId="0" applyFont="1" applyBorder="1" applyAlignment="1" applyProtection="1">
      <alignment horizontal="left" indent="1"/>
      <protection locked="0"/>
    </xf>
    <xf numFmtId="0" fontId="0" fillId="0" borderId="16" xfId="0" applyFont="1" applyBorder="1" applyAlignment="1" applyProtection="1">
      <alignment horizontal="left" inden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23" fillId="0" borderId="36" xfId="0" applyFont="1" applyBorder="1" applyAlignment="1" applyProtection="1">
      <alignment horizontal="center" vertical="center"/>
      <protection hidden="1"/>
    </xf>
    <xf numFmtId="0" fontId="23" fillId="0" borderId="31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left" vertical="top" indent="1"/>
      <protection locked="0"/>
    </xf>
    <xf numFmtId="0" fontId="0" fillId="0" borderId="0" xfId="0" applyFont="1" applyBorder="1" applyAlignment="1" applyProtection="1">
      <alignment horizontal="left" vertical="top" indent="1"/>
      <protection locked="0"/>
    </xf>
    <xf numFmtId="0" fontId="0" fillId="0" borderId="16" xfId="0" applyFont="1" applyBorder="1" applyAlignment="1" applyProtection="1">
      <alignment horizontal="left" vertical="top" inden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5" fillId="0" borderId="31" xfId="0" applyFont="1" applyBorder="1" applyAlignment="1" applyProtection="1">
      <alignment horizontal="center" wrapText="1"/>
      <protection locked="0"/>
    </xf>
    <xf numFmtId="0" fontId="23" fillId="0" borderId="13" xfId="0" applyFont="1" applyBorder="1" applyAlignment="1" applyProtection="1">
      <alignment horizontal="center" vertical="center"/>
      <protection hidden="1"/>
    </xf>
    <xf numFmtId="0" fontId="23" fillId="0" borderId="14" xfId="0" applyFont="1" applyBorder="1" applyAlignment="1" applyProtection="1">
      <alignment horizontal="center" vertical="center"/>
      <protection hidden="1"/>
    </xf>
    <xf numFmtId="0" fontId="23" fillId="0" borderId="61" xfId="0" applyFont="1" applyBorder="1" applyAlignment="1" applyProtection="1">
      <alignment horizontal="center" vertical="center"/>
      <protection hidden="1"/>
    </xf>
    <xf numFmtId="0" fontId="23" fillId="0" borderId="28" xfId="0" applyFont="1" applyBorder="1" applyAlignment="1" applyProtection="1">
      <alignment horizontal="center" vertical="center"/>
      <protection hidden="1"/>
    </xf>
    <xf numFmtId="0" fontId="25" fillId="0" borderId="50" xfId="0" applyFont="1" applyBorder="1" applyAlignment="1" applyProtection="1">
      <alignment horizontal="center"/>
      <protection locked="0"/>
    </xf>
    <xf numFmtId="0" fontId="25" fillId="0" borderId="13" xfId="0" applyFont="1" applyBorder="1" applyAlignment="1" applyProtection="1">
      <alignment horizontal="center"/>
      <protection locked="0"/>
    </xf>
    <xf numFmtId="0" fontId="25" fillId="0" borderId="14" xfId="0" applyFont="1" applyBorder="1" applyAlignment="1" applyProtection="1">
      <alignment horizontal="center"/>
      <protection locked="0"/>
    </xf>
    <xf numFmtId="0" fontId="25" fillId="0" borderId="17" xfId="0" applyFont="1" applyBorder="1" applyAlignment="1" applyProtection="1">
      <alignment horizontal="center"/>
      <protection locked="0"/>
    </xf>
    <xf numFmtId="0" fontId="25" fillId="0" borderId="18" xfId="0" applyFont="1" applyBorder="1" applyAlignment="1" applyProtection="1">
      <alignment horizontal="center"/>
      <protection locked="0"/>
    </xf>
    <xf numFmtId="0" fontId="25" fillId="0" borderId="19" xfId="0" applyFont="1" applyBorder="1" applyAlignment="1" applyProtection="1">
      <alignment horizontal="center"/>
      <protection locked="0"/>
    </xf>
    <xf numFmtId="0" fontId="5" fillId="0" borderId="61" xfId="0" applyFont="1" applyBorder="1" applyAlignment="1" applyProtection="1">
      <alignment horizontal="center" vertical="top"/>
      <protection locked="0"/>
    </xf>
    <xf numFmtId="0" fontId="13" fillId="0" borderId="61" xfId="0" applyFont="1" applyBorder="1" applyAlignment="1" applyProtection="1">
      <alignment horizontal="center"/>
      <protection locked="0"/>
    </xf>
    <xf numFmtId="0" fontId="25" fillId="0" borderId="50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60" xfId="0" applyFont="1" applyBorder="1" applyAlignment="1" applyProtection="1">
      <alignment horizontal="center" vertical="center"/>
      <protection locked="0"/>
    </xf>
    <xf numFmtId="0" fontId="22" fillId="0" borderId="58" xfId="0" applyFont="1" applyBorder="1" applyAlignment="1" applyProtection="1">
      <alignment horizontal="center" textRotation="90"/>
      <protection hidden="1"/>
    </xf>
    <xf numFmtId="0" fontId="22" fillId="0" borderId="70" xfId="0" applyFont="1" applyBorder="1" applyAlignment="1" applyProtection="1">
      <alignment horizontal="center" textRotation="90"/>
      <protection hidden="1"/>
    </xf>
    <xf numFmtId="0" fontId="23" fillId="0" borderId="36" xfId="0" applyFont="1" applyBorder="1" applyAlignment="1" applyProtection="1">
      <alignment horizontal="center"/>
      <protection hidden="1"/>
    </xf>
    <xf numFmtId="0" fontId="23" fillId="0" borderId="56" xfId="0" applyFont="1" applyBorder="1" applyAlignment="1" applyProtection="1">
      <alignment horizontal="center"/>
      <protection hidden="1"/>
    </xf>
    <xf numFmtId="0" fontId="23" fillId="0" borderId="37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/>
      <protection hidden="1"/>
    </xf>
    <xf numFmtId="0" fontId="28" fillId="0" borderId="16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5" fillId="0" borderId="43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39" xfId="0" applyFont="1" applyBorder="1" applyAlignment="1" applyProtection="1">
      <alignment horizontal="center" wrapText="1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36" xfId="0" applyNumberFormat="1" applyFont="1" applyBorder="1" applyAlignment="1" applyProtection="1">
      <alignment horizontal="center" vertical="center" wrapText="1"/>
      <protection locked="0"/>
    </xf>
    <xf numFmtId="0" fontId="5" fillId="0" borderId="31" xfId="0" applyNumberFormat="1" applyFont="1" applyBorder="1" applyAlignment="1" applyProtection="1">
      <alignment horizontal="center" vertical="center" wrapText="1"/>
      <protection locked="0"/>
    </xf>
    <xf numFmtId="0" fontId="5" fillId="0" borderId="25" xfId="0" applyNumberFormat="1" applyFont="1" applyBorder="1" applyAlignment="1" applyProtection="1">
      <alignment horizontal="center" vertical="center" wrapText="1"/>
      <protection locked="0"/>
    </xf>
    <xf numFmtId="0" fontId="22" fillId="0" borderId="58" xfId="0" applyFont="1" applyBorder="1" applyAlignment="1" applyProtection="1">
      <alignment horizontal="center"/>
      <protection hidden="1"/>
    </xf>
    <xf numFmtId="0" fontId="22" fillId="0" borderId="70" xfId="0" applyFont="1" applyBorder="1" applyAlignment="1" applyProtection="1">
      <alignment horizontal="center"/>
      <protection hidden="1"/>
    </xf>
    <xf numFmtId="0" fontId="23" fillId="0" borderId="37" xfId="0" applyFont="1" applyBorder="1" applyAlignment="1" applyProtection="1">
      <alignment horizontal="center" vertical="center"/>
      <protection locked="0"/>
    </xf>
    <xf numFmtId="0" fontId="23" fillId="0" borderId="39" xfId="0" applyFont="1" applyBorder="1" applyAlignment="1" applyProtection="1">
      <alignment horizontal="center" vertical="center"/>
      <protection locked="0"/>
    </xf>
    <xf numFmtId="0" fontId="23" fillId="0" borderId="43" xfId="0" applyFont="1" applyBorder="1" applyAlignment="1" applyProtection="1">
      <alignment horizontal="center" vertical="center"/>
      <protection locked="0"/>
    </xf>
    <xf numFmtId="196" fontId="23" fillId="0" borderId="48" xfId="0" applyNumberFormat="1" applyFont="1" applyBorder="1" applyAlignment="1" applyProtection="1">
      <alignment horizontal="left" vertical="center"/>
      <protection hidden="1"/>
    </xf>
    <xf numFmtId="196" fontId="23" fillId="0" borderId="42" xfId="0" applyNumberFormat="1" applyFont="1" applyBorder="1" applyAlignment="1" applyProtection="1">
      <alignment horizontal="left" vertical="center"/>
      <protection hidden="1"/>
    </xf>
    <xf numFmtId="196" fontId="23" fillId="0" borderId="71" xfId="0" applyNumberFormat="1" applyFont="1" applyBorder="1" applyAlignment="1" applyProtection="1">
      <alignment horizontal="left" vertical="center"/>
      <protection hidden="1"/>
    </xf>
    <xf numFmtId="196" fontId="23" fillId="0" borderId="72" xfId="0" applyNumberFormat="1" applyFont="1" applyBorder="1" applyAlignment="1" applyProtection="1">
      <alignment horizontal="left" vertical="center"/>
      <protection hidden="1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wrapText="1"/>
      <protection locked="0"/>
    </xf>
    <xf numFmtId="0" fontId="5" fillId="0" borderId="36" xfId="0" applyFont="1" applyBorder="1" applyAlignment="1" applyProtection="1">
      <alignment horizontal="center" wrapText="1"/>
      <protection locked="0"/>
    </xf>
    <xf numFmtId="0" fontId="5" fillId="0" borderId="37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/>
      <protection locked="0"/>
    </xf>
    <xf numFmtId="0" fontId="5" fillId="0" borderId="54" xfId="0" applyFont="1" applyBorder="1" applyAlignment="1" applyProtection="1">
      <alignment horizontal="center"/>
      <protection locked="0"/>
    </xf>
    <xf numFmtId="0" fontId="13" fillId="0" borderId="39" xfId="0" applyFont="1" applyBorder="1" applyAlignment="1" applyProtection="1">
      <alignment horizontal="center" vertical="center" wrapText="1"/>
      <protection hidden="1"/>
    </xf>
    <xf numFmtId="0" fontId="13" fillId="0" borderId="12" xfId="0" applyFont="1" applyBorder="1" applyAlignment="1" applyProtection="1">
      <alignment horizontal="center"/>
      <protection hidden="1"/>
    </xf>
    <xf numFmtId="0" fontId="13" fillId="0" borderId="37" xfId="0" applyFont="1" applyBorder="1" applyAlignment="1" applyProtection="1">
      <alignment horizontal="center"/>
      <protection hidden="1"/>
    </xf>
    <xf numFmtId="0" fontId="5" fillId="0" borderId="38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left" vertical="center"/>
      <protection hidden="1"/>
    </xf>
    <xf numFmtId="0" fontId="0" fillId="0" borderId="18" xfId="0" applyFont="1" applyBorder="1" applyAlignment="1" applyProtection="1">
      <alignment horizontal="left" vertical="center"/>
      <protection hidden="1"/>
    </xf>
    <xf numFmtId="196" fontId="23" fillId="0" borderId="73" xfId="0" applyNumberFormat="1" applyFont="1" applyBorder="1" applyAlignment="1" applyProtection="1">
      <alignment horizontal="left" vertical="center"/>
      <protection hidden="1"/>
    </xf>
    <xf numFmtId="196" fontId="23" fillId="0" borderId="51" xfId="0" applyNumberFormat="1" applyFont="1" applyBorder="1" applyAlignment="1" applyProtection="1">
      <alignment horizontal="left" vertical="center"/>
      <protection hidden="1"/>
    </xf>
    <xf numFmtId="0" fontId="5" fillId="0" borderId="45" xfId="0" applyFont="1" applyBorder="1" applyAlignment="1" applyProtection="1">
      <alignment horizontal="left" vertical="top" wrapText="1"/>
      <protection hidden="1"/>
    </xf>
    <xf numFmtId="0" fontId="5" fillId="0" borderId="20" xfId="0" applyFont="1" applyBorder="1" applyAlignment="1" applyProtection="1">
      <alignment horizontal="left" vertical="top" wrapText="1"/>
      <protection hidden="1"/>
    </xf>
    <xf numFmtId="0" fontId="5" fillId="0" borderId="62" xfId="0" applyFont="1" applyBorder="1" applyAlignment="1" applyProtection="1">
      <alignment horizontal="left" vertical="top" wrapText="1"/>
      <protection hidden="1"/>
    </xf>
    <xf numFmtId="0" fontId="5" fillId="0" borderId="74" xfId="0" applyFont="1" applyBorder="1" applyAlignment="1" applyProtection="1">
      <alignment horizontal="left" vertical="top" wrapText="1"/>
      <protection hidden="1"/>
    </xf>
    <xf numFmtId="0" fontId="5" fillId="0" borderId="34" xfId="0" applyFont="1" applyBorder="1" applyAlignment="1" applyProtection="1">
      <alignment horizontal="left" vertical="top" wrapText="1"/>
      <protection hidden="1"/>
    </xf>
    <xf numFmtId="0" fontId="5" fillId="0" borderId="53" xfId="0" applyFont="1" applyBorder="1" applyAlignment="1" applyProtection="1">
      <alignment horizontal="left" vertical="top" wrapText="1"/>
      <protection hidden="1"/>
    </xf>
    <xf numFmtId="0" fontId="22" fillId="0" borderId="62" xfId="0" applyFont="1" applyBorder="1" applyAlignment="1" applyProtection="1">
      <alignment horizontal="center" textRotation="90"/>
      <protection hidden="1"/>
    </xf>
    <xf numFmtId="0" fontId="23" fillId="0" borderId="45" xfId="0" applyFont="1" applyBorder="1" applyAlignment="1" applyProtection="1">
      <alignment horizontal="center" vertical="center"/>
      <protection locked="0"/>
    </xf>
    <xf numFmtId="0" fontId="23" fillId="0" borderId="62" xfId="0" applyFont="1" applyBorder="1" applyAlignment="1" applyProtection="1">
      <alignment horizontal="center" vertical="center"/>
      <protection locked="0"/>
    </xf>
    <xf numFmtId="0" fontId="23" fillId="0" borderId="63" xfId="0" applyFont="1" applyBorder="1" applyAlignment="1" applyProtection="1">
      <alignment horizontal="center" vertical="center"/>
      <protection locked="0"/>
    </xf>
    <xf numFmtId="0" fontId="23" fillId="0" borderId="25" xfId="0" applyFont="1" applyBorder="1" applyAlignment="1" applyProtection="1">
      <alignment horizontal="center" vertical="center"/>
      <protection hidden="1"/>
    </xf>
    <xf numFmtId="0" fontId="23" fillId="0" borderId="45" xfId="0" applyFont="1" applyBorder="1" applyAlignment="1" applyProtection="1">
      <alignment horizontal="center" vertical="center"/>
      <protection hidden="1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23" fillId="0" borderId="15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23" fillId="0" borderId="16" xfId="0" applyFont="1" applyBorder="1" applyAlignment="1" applyProtection="1">
      <alignment horizontal="center" vertical="center"/>
      <protection hidden="1"/>
    </xf>
    <xf numFmtId="0" fontId="23" fillId="0" borderId="17" xfId="0" applyFont="1" applyBorder="1" applyAlignment="1" applyProtection="1">
      <alignment horizontal="center" vertical="center"/>
      <protection hidden="1"/>
    </xf>
    <xf numFmtId="0" fontId="23" fillId="0" borderId="18" xfId="0" applyFont="1" applyBorder="1" applyAlignment="1" applyProtection="1">
      <alignment horizontal="center" vertical="center"/>
      <protection hidden="1"/>
    </xf>
    <xf numFmtId="0" fontId="23" fillId="0" borderId="19" xfId="0" applyFont="1" applyBorder="1" applyAlignment="1" applyProtection="1">
      <alignment horizontal="center" vertical="center"/>
      <protection hidden="1"/>
    </xf>
    <xf numFmtId="0" fontId="22" fillId="0" borderId="62" xfId="0" applyFont="1" applyBorder="1" applyAlignment="1" applyProtection="1">
      <alignment horizontal="center"/>
      <protection hidden="1"/>
    </xf>
    <xf numFmtId="0" fontId="13" fillId="0" borderId="54" xfId="0" applyFont="1" applyBorder="1" applyAlignment="1" applyProtection="1">
      <alignment horizontal="center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5" fillId="0" borderId="38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37" xfId="0" applyFont="1" applyBorder="1" applyAlignment="1" applyProtection="1">
      <alignment horizontal="center" vertical="center" wrapText="1"/>
      <protection hidden="1"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wrapText="1"/>
      <protection locked="0"/>
    </xf>
    <xf numFmtId="0" fontId="5" fillId="0" borderId="43" xfId="0" applyFont="1" applyBorder="1" applyAlignment="1" applyProtection="1">
      <alignment horizontal="center" wrapText="1"/>
      <protection locked="0"/>
    </xf>
    <xf numFmtId="0" fontId="5" fillId="0" borderId="24" xfId="0" applyFont="1" applyBorder="1" applyAlignment="1" applyProtection="1">
      <alignment horizontal="center" wrapText="1"/>
      <protection locked="0"/>
    </xf>
    <xf numFmtId="0" fontId="13" fillId="0" borderId="38" xfId="0" applyFont="1" applyBorder="1" applyAlignment="1" applyProtection="1">
      <alignment horizontal="center"/>
      <protection hidden="1"/>
    </xf>
    <xf numFmtId="0" fontId="32" fillId="0" borderId="0" xfId="0" applyFont="1" applyBorder="1" applyAlignment="1" applyProtection="1" quotePrefix="1">
      <alignment horizontal="center" vertical="center" textRotation="180"/>
      <protection hidden="1"/>
    </xf>
    <xf numFmtId="0" fontId="32" fillId="0" borderId="0" xfId="0" applyFont="1" applyBorder="1" applyAlignment="1" applyProtection="1">
      <alignment horizontal="center" vertical="center" textRotation="180"/>
      <protection hidden="1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37" xfId="0" applyNumberFormat="1" applyFont="1" applyBorder="1" applyAlignment="1" applyProtection="1">
      <alignment horizontal="center" vertical="center"/>
      <protection locked="0"/>
    </xf>
    <xf numFmtId="0" fontId="5" fillId="0" borderId="39" xfId="0" applyNumberFormat="1" applyFont="1" applyBorder="1" applyAlignment="1" applyProtection="1">
      <alignment horizontal="center" vertical="center"/>
      <protection locked="0"/>
    </xf>
    <xf numFmtId="0" fontId="5" fillId="0" borderId="43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7">
    <dxf>
      <font>
        <b/>
        <i val="0"/>
        <color indexed="10"/>
      </font>
    </dxf>
    <dxf>
      <font>
        <b/>
        <i val="0"/>
        <color indexed="10"/>
      </font>
    </dxf>
    <dxf>
      <font>
        <color auto="1"/>
      </font>
      <fill>
        <patternFill patternType="gray125">
          <bgColor indexed="65"/>
        </patternFill>
      </fill>
    </dxf>
    <dxf>
      <font>
        <color indexed="10"/>
      </font>
      <fill>
        <patternFill patternType="solid"/>
      </fill>
      <border>
        <left style="thin">
          <color indexed="10"/>
        </left>
        <right>
          <color indexed="63"/>
        </right>
        <top>
          <color indexed="63"/>
        </top>
        <bottom>
          <color indexed="63"/>
        </bottom>
      </border>
    </dxf>
    <dxf>
      <font>
        <color indexed="10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0EA1F.D68F5DB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11</xdr:row>
      <xdr:rowOff>9525</xdr:rowOff>
    </xdr:from>
    <xdr:ext cx="476250" cy="114300"/>
    <xdr:sp>
      <xdr:nvSpPr>
        <xdr:cNvPr id="1" name="Text Box 2"/>
        <xdr:cNvSpPr txBox="1">
          <a:spLocks noChangeArrowheads="1"/>
        </xdr:cNvSpPr>
      </xdr:nvSpPr>
      <xdr:spPr>
        <a:xfrm>
          <a:off x="457200" y="1819275"/>
          <a:ext cx="4762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257300" cy="114300"/>
    <xdr:sp>
      <xdr:nvSpPr>
        <xdr:cNvPr id="2" name="Text Box 3"/>
        <xdr:cNvSpPr txBox="1">
          <a:spLocks noChangeArrowheads="1"/>
        </xdr:cNvSpPr>
      </xdr:nvSpPr>
      <xdr:spPr>
        <a:xfrm>
          <a:off x="257175" y="2133600"/>
          <a:ext cx="12573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FUNÇÃO QUE EXERCE</a:t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190625" cy="114300"/>
    <xdr:sp>
      <xdr:nvSpPr>
        <xdr:cNvPr id="3" name="Text Box 4"/>
        <xdr:cNvSpPr txBox="1">
          <a:spLocks noChangeArrowheads="1"/>
        </xdr:cNvSpPr>
      </xdr:nvSpPr>
      <xdr:spPr>
        <a:xfrm>
          <a:off x="257175" y="2457450"/>
          <a:ext cx="1190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FUNÇÃO  PERMANENTE</a:t>
          </a:r>
        </a:p>
      </xdr:txBody>
    </xdr:sp>
    <xdr:clientData/>
  </xdr:oneCellAnchor>
  <xdr:twoCellAnchor>
    <xdr:from>
      <xdr:col>1</xdr:col>
      <xdr:colOff>152400</xdr:colOff>
      <xdr:row>5</xdr:row>
      <xdr:rowOff>9525</xdr:rowOff>
    </xdr:from>
    <xdr:to>
      <xdr:col>23</xdr:col>
      <xdr:colOff>123825</xdr:colOff>
      <xdr:row>9</xdr:row>
      <xdr:rowOff>28575</xdr:rowOff>
    </xdr:to>
    <xdr:pic>
      <xdr:nvPicPr>
        <xdr:cNvPr id="4" name="Imagem 5" descr="cid:image001.png@01D0EA1F.D68F5DB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09575" y="1047750"/>
          <a:ext cx="3581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otinadrhu.blogspot.com/2009/05/ficha-100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2"/>
  <sheetViews>
    <sheetView zoomScalePageLayoutView="0" workbookViewId="0" topLeftCell="A1">
      <selection activeCell="F34" sqref="F34"/>
    </sheetView>
  </sheetViews>
  <sheetFormatPr defaultColWidth="9.140625" defaultRowHeight="12.75"/>
  <sheetData>
    <row r="1" ht="12.75">
      <c r="A1" s="165" t="s">
        <v>57</v>
      </c>
    </row>
    <row r="3" ht="12.75">
      <c r="A3" s="168"/>
    </row>
    <row r="4" ht="12.75">
      <c r="A4" t="s">
        <v>57</v>
      </c>
    </row>
    <row r="5" ht="12.75">
      <c r="A5" s="166"/>
    </row>
    <row r="6" ht="12.75">
      <c r="A6" s="167" t="s">
        <v>183</v>
      </c>
    </row>
    <row r="9" ht="12.75">
      <c r="A9" t="s">
        <v>184</v>
      </c>
    </row>
    <row r="10" ht="12.75">
      <c r="A10" t="s">
        <v>196</v>
      </c>
    </row>
    <row r="12" ht="12.75">
      <c r="A12" t="s">
        <v>185</v>
      </c>
    </row>
    <row r="14" ht="12.75">
      <c r="A14" t="s">
        <v>186</v>
      </c>
    </row>
    <row r="16" ht="12.75">
      <c r="A16" t="s">
        <v>187</v>
      </c>
    </row>
    <row r="17" ht="12.75">
      <c r="A17" t="s">
        <v>188</v>
      </c>
    </row>
    <row r="19" spans="1:12" ht="12.75">
      <c r="A19" s="182" t="s">
        <v>189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</row>
    <row r="21" ht="12.75">
      <c r="A21" t="s">
        <v>190</v>
      </c>
    </row>
    <row r="23" ht="12.75">
      <c r="A23" t="s">
        <v>191</v>
      </c>
    </row>
    <row r="25" ht="12.75">
      <c r="A25" t="s">
        <v>192</v>
      </c>
    </row>
    <row r="27" ht="12.75">
      <c r="A27" t="s">
        <v>193</v>
      </c>
    </row>
    <row r="29" ht="12.75">
      <c r="A29" t="s">
        <v>194</v>
      </c>
    </row>
    <row r="31" ht="12.75">
      <c r="A31" t="s">
        <v>195</v>
      </c>
    </row>
    <row r="40" ht="12.75">
      <c r="A40" s="168"/>
    </row>
    <row r="46" ht="12.75">
      <c r="A46" s="168"/>
    </row>
    <row r="48" ht="12.75">
      <c r="A48" s="168"/>
    </row>
    <row r="50" ht="12.75">
      <c r="A50" s="168"/>
    </row>
    <row r="67" spans="1:8" ht="12.75">
      <c r="A67" s="168"/>
      <c r="H67" s="168"/>
    </row>
    <row r="69" ht="12.75">
      <c r="A69" s="168"/>
    </row>
    <row r="71" ht="12.75">
      <c r="A71" s="168"/>
    </row>
    <row r="73" ht="12.75">
      <c r="A73" s="168"/>
    </row>
    <row r="75" ht="12.75">
      <c r="A75" s="168"/>
    </row>
    <row r="77" ht="12.75">
      <c r="A77" s="168"/>
    </row>
    <row r="79" ht="12.75">
      <c r="A79" s="168"/>
    </row>
    <row r="81" ht="12.75">
      <c r="A81" t="s">
        <v>58</v>
      </c>
    </row>
    <row r="83" ht="12.75">
      <c r="A83" t="s">
        <v>59</v>
      </c>
    </row>
    <row r="84" ht="12.75">
      <c r="A84" t="s">
        <v>60</v>
      </c>
    </row>
    <row r="85" ht="12.75">
      <c r="A85" t="s">
        <v>61</v>
      </c>
    </row>
    <row r="87" ht="12.75">
      <c r="A87" t="s">
        <v>62</v>
      </c>
    </row>
    <row r="88" ht="12.75">
      <c r="A88" t="s">
        <v>63</v>
      </c>
    </row>
    <row r="89" ht="12.75">
      <c r="A89" t="s">
        <v>64</v>
      </c>
    </row>
    <row r="90" ht="12.75">
      <c r="A90" t="s">
        <v>65</v>
      </c>
    </row>
    <row r="91" ht="12.75">
      <c r="A91" t="s">
        <v>66</v>
      </c>
    </row>
    <row r="92" ht="12.75">
      <c r="A92" t="s">
        <v>67</v>
      </c>
    </row>
    <row r="93" ht="12.75">
      <c r="A93" t="s">
        <v>68</v>
      </c>
    </row>
    <row r="94" ht="12.75">
      <c r="A94" t="s">
        <v>69</v>
      </c>
    </row>
    <row r="95" ht="12.75">
      <c r="A95" t="s">
        <v>70</v>
      </c>
    </row>
    <row r="96" ht="12.75">
      <c r="A96" t="s">
        <v>71</v>
      </c>
    </row>
    <row r="97" ht="12.75">
      <c r="A97" t="s">
        <v>72</v>
      </c>
    </row>
    <row r="98" ht="12.75">
      <c r="A98" t="s">
        <v>73</v>
      </c>
    </row>
    <row r="99" ht="12.75">
      <c r="A99" t="s">
        <v>74</v>
      </c>
    </row>
    <row r="100" ht="12.75">
      <c r="A100" t="s">
        <v>75</v>
      </c>
    </row>
    <row r="101" ht="12.75">
      <c r="A101" t="s">
        <v>76</v>
      </c>
    </row>
    <row r="102" ht="12.75">
      <c r="A102" t="s">
        <v>77</v>
      </c>
    </row>
    <row r="103" ht="12.75">
      <c r="A103" t="s">
        <v>78</v>
      </c>
    </row>
    <row r="104" ht="12.75">
      <c r="A104" t="s">
        <v>79</v>
      </c>
    </row>
    <row r="105" ht="12.75">
      <c r="A105" t="s">
        <v>80</v>
      </c>
    </row>
    <row r="106" ht="12.75">
      <c r="A106" t="s">
        <v>81</v>
      </c>
    </row>
    <row r="107" ht="12.75">
      <c r="A107" t="s">
        <v>82</v>
      </c>
    </row>
    <row r="108" ht="12.75">
      <c r="A108" t="s">
        <v>83</v>
      </c>
    </row>
    <row r="109" ht="12.75">
      <c r="A109" t="s">
        <v>84</v>
      </c>
    </row>
    <row r="110" ht="12.75">
      <c r="A110" t="s">
        <v>85</v>
      </c>
    </row>
    <row r="111" ht="12.75">
      <c r="A111" t="s">
        <v>86</v>
      </c>
    </row>
    <row r="112" ht="12.75">
      <c r="A112" t="s">
        <v>87</v>
      </c>
    </row>
    <row r="113" ht="12.75">
      <c r="A113" t="s">
        <v>88</v>
      </c>
    </row>
    <row r="114" ht="12.75">
      <c r="A114" t="s">
        <v>89</v>
      </c>
    </row>
    <row r="115" ht="12.75">
      <c r="A115" t="s">
        <v>90</v>
      </c>
    </row>
    <row r="116" ht="12.75">
      <c r="A116" t="s">
        <v>91</v>
      </c>
    </row>
    <row r="117" ht="12.75">
      <c r="A117" t="s">
        <v>92</v>
      </c>
    </row>
    <row r="118" ht="12.75">
      <c r="A118" t="s">
        <v>93</v>
      </c>
    </row>
    <row r="119" ht="12.75">
      <c r="A119" t="s">
        <v>94</v>
      </c>
    </row>
    <row r="120" ht="12.75">
      <c r="A120" t="s">
        <v>95</v>
      </c>
    </row>
    <row r="121" ht="12.75">
      <c r="A121" t="s">
        <v>96</v>
      </c>
    </row>
    <row r="122" ht="12.75">
      <c r="A122" t="s">
        <v>97</v>
      </c>
    </row>
    <row r="123" ht="12.75">
      <c r="A123" t="s">
        <v>98</v>
      </c>
    </row>
    <row r="124" ht="12.75">
      <c r="A124" t="s">
        <v>99</v>
      </c>
    </row>
    <row r="125" ht="12.75">
      <c r="A125" t="s">
        <v>100</v>
      </c>
    </row>
    <row r="126" ht="12.75">
      <c r="A126" t="s">
        <v>101</v>
      </c>
    </row>
    <row r="127" ht="12.75">
      <c r="A127" t="s">
        <v>102</v>
      </c>
    </row>
    <row r="128" ht="12.75">
      <c r="A128" t="s">
        <v>103</v>
      </c>
    </row>
    <row r="129" ht="12.75">
      <c r="A129" t="s">
        <v>104</v>
      </c>
    </row>
    <row r="130" ht="12.75">
      <c r="A130" t="s">
        <v>105</v>
      </c>
    </row>
    <row r="131" ht="12.75">
      <c r="A131" t="s">
        <v>106</v>
      </c>
    </row>
    <row r="132" ht="12.75">
      <c r="A132" t="s">
        <v>107</v>
      </c>
    </row>
    <row r="133" ht="12.75">
      <c r="A133" t="s">
        <v>108</v>
      </c>
    </row>
    <row r="134" ht="12.75">
      <c r="A134" t="s">
        <v>109</v>
      </c>
    </row>
    <row r="135" ht="12.75">
      <c r="A135" t="s">
        <v>110</v>
      </c>
    </row>
    <row r="136" ht="12.75">
      <c r="A136" t="s">
        <v>111</v>
      </c>
    </row>
    <row r="137" ht="12.75">
      <c r="A137" t="s">
        <v>112</v>
      </c>
    </row>
    <row r="138" ht="12.75">
      <c r="A138" t="s">
        <v>113</v>
      </c>
    </row>
    <row r="139" ht="12.75">
      <c r="A139" t="s">
        <v>114</v>
      </c>
    </row>
    <row r="140" ht="12.75">
      <c r="A140" t="s">
        <v>115</v>
      </c>
    </row>
    <row r="141" ht="12.75">
      <c r="A141" t="s">
        <v>116</v>
      </c>
    </row>
    <row r="142" ht="12.75">
      <c r="A142" t="s">
        <v>117</v>
      </c>
    </row>
  </sheetData>
  <sheetProtection/>
  <hyperlinks>
    <hyperlink ref="A1" r:id="rId1" display="http://rotinadrhu.blogspot.com/2009/05/ficha-100.html"/>
  </hyperlinks>
  <printOptions/>
  <pageMargins left="0.787401575" right="0.787401575" top="0.984251969" bottom="0.984251969" header="0.492125985" footer="0.49212598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BT108"/>
  <sheetViews>
    <sheetView showGridLines="0" showRowColHeaders="0" showZeros="0" tabSelected="1" zoomScale="170" zoomScaleNormal="170" zoomScalePageLayoutView="0" workbookViewId="0" topLeftCell="L68">
      <selection activeCell="O102" sqref="O102"/>
    </sheetView>
  </sheetViews>
  <sheetFormatPr defaultColWidth="2.28125" defaultRowHeight="12" customHeight="1"/>
  <cols>
    <col min="1" max="1" width="3.8515625" style="1" customWidth="1"/>
    <col min="2" max="2" width="3.00390625" style="1" customWidth="1"/>
    <col min="3" max="3" width="2.00390625" style="1" customWidth="1"/>
    <col min="4" max="4" width="0.2890625" style="1" customWidth="1"/>
    <col min="5" max="35" width="2.57421875" style="1" customWidth="1"/>
    <col min="36" max="36" width="0.13671875" style="1" hidden="1" customWidth="1"/>
    <col min="37" max="38" width="2.7109375" style="1" customWidth="1"/>
    <col min="39" max="42" width="2.140625" style="1" customWidth="1"/>
    <col min="43" max="50" width="4.00390625" style="1" customWidth="1"/>
    <col min="51" max="59" width="4.57421875" style="1" customWidth="1"/>
    <col min="60" max="60" width="0.5625" style="1" customWidth="1"/>
    <col min="61" max="61" width="5.28125" style="1" customWidth="1"/>
    <col min="62" max="62" width="3.7109375" style="1" customWidth="1"/>
    <col min="63" max="63" width="7.8515625" style="1" customWidth="1"/>
    <col min="64" max="16384" width="2.28125" style="1" customWidth="1"/>
  </cols>
  <sheetData>
    <row r="1" spans="1:59" ht="4.5" customHeight="1">
      <c r="A1" s="157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W1" s="5"/>
      <c r="AX1" s="5"/>
      <c r="AY1" s="5"/>
      <c r="AZ1" s="5"/>
      <c r="BA1" s="5"/>
      <c r="BB1" s="5"/>
      <c r="BD1" s="6"/>
      <c r="BE1" s="6"/>
      <c r="BF1" s="6"/>
      <c r="BG1" s="6"/>
    </row>
    <row r="2" spans="1:59" ht="24" customHeight="1">
      <c r="A2" s="157"/>
      <c r="B2" s="2"/>
      <c r="C2" s="2"/>
      <c r="D2" s="2"/>
      <c r="E2" s="2"/>
      <c r="F2" s="2"/>
      <c r="G2" s="2"/>
      <c r="H2" s="2"/>
      <c r="I2" s="2"/>
      <c r="J2" s="2"/>
      <c r="K2" s="2"/>
      <c r="L2" s="7" t="s">
        <v>0</v>
      </c>
      <c r="M2" s="248" t="str">
        <f>IF(AY22&lt;1825,"1",IF(AY22&lt;3650,"2",IF(AY22&lt;5475,"3",IF(AY22&lt;7300,"4",IF(AY22&lt;9125,"5",IF(AY22&lt;10950,"6",IF(AY22&lt;12775,"7",IF(AY22&lt;14600,"8","9"))))))))</f>
        <v>1</v>
      </c>
      <c r="N2" s="248"/>
      <c r="O2" s="249">
        <f>M2*1825</f>
        <v>1825</v>
      </c>
      <c r="P2" s="249"/>
      <c r="Q2" s="249"/>
      <c r="R2" s="249"/>
      <c r="S2" s="249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253" t="s">
        <v>1</v>
      </c>
      <c r="AF2" s="254"/>
      <c r="AG2" s="254"/>
      <c r="AH2" s="254"/>
      <c r="AI2" s="255"/>
      <c r="AJ2" s="2"/>
      <c r="AK2" s="2"/>
      <c r="AL2" s="2"/>
      <c r="AW2" s="228" t="s">
        <v>51</v>
      </c>
      <c r="AX2" s="228"/>
      <c r="AY2" s="228"/>
      <c r="AZ2" s="228"/>
      <c r="BA2" s="228"/>
      <c r="BB2" s="228"/>
      <c r="BC2" s="228"/>
      <c r="BD2" s="228"/>
      <c r="BE2" s="228"/>
      <c r="BF2" s="228"/>
      <c r="BG2" s="228"/>
    </row>
    <row r="3" spans="1:59" ht="24" customHeight="1">
      <c r="A3" s="157"/>
      <c r="C3" s="10"/>
      <c r="D3" s="10"/>
      <c r="E3" s="10"/>
      <c r="F3" s="10"/>
      <c r="G3" s="10"/>
      <c r="H3" s="10"/>
      <c r="I3" s="10"/>
      <c r="J3" s="10"/>
      <c r="K3" s="10"/>
      <c r="L3" s="7" t="s">
        <v>2</v>
      </c>
      <c r="M3" s="250">
        <f>IF(AQ8="","",IF(O2&lt;=$AY$22,"",((O2-$AY$22)+$AV$9+SUM($AQ$38:$AX$40))))</f>
      </c>
      <c r="N3" s="251"/>
      <c r="O3" s="251"/>
      <c r="P3" s="251"/>
      <c r="Q3" s="251"/>
      <c r="R3" s="251"/>
      <c r="S3" s="252"/>
      <c r="T3" s="160" t="s">
        <v>52</v>
      </c>
      <c r="U3" s="9"/>
      <c r="V3" s="9"/>
      <c r="W3" s="9"/>
      <c r="X3" s="9"/>
      <c r="Y3" s="9"/>
      <c r="Z3" s="9"/>
      <c r="AE3" s="149"/>
      <c r="AF3" s="149"/>
      <c r="AG3" s="149"/>
      <c r="AH3" s="149"/>
      <c r="AI3" s="149"/>
      <c r="AW3" s="228"/>
      <c r="AX3" s="228"/>
      <c r="AY3" s="228"/>
      <c r="AZ3" s="228"/>
      <c r="BA3" s="228"/>
      <c r="BB3" s="228"/>
      <c r="BC3" s="228"/>
      <c r="BD3" s="228"/>
      <c r="BE3" s="228"/>
      <c r="BF3" s="228"/>
      <c r="BG3" s="228"/>
    </row>
    <row r="4" spans="1:59" ht="12" customHeight="1">
      <c r="A4" s="157"/>
      <c r="AG4" s="195" t="s">
        <v>50</v>
      </c>
      <c r="AH4" s="195"/>
      <c r="AI4" s="195"/>
      <c r="AJ4" s="195"/>
      <c r="AK4" s="195"/>
      <c r="AL4" s="195"/>
      <c r="AM4" s="195"/>
      <c r="AN4" s="195"/>
      <c r="AO4" s="195"/>
      <c r="AP4" s="195"/>
      <c r="AY4" s="11" t="str">
        <f aca="true" t="shared" si="0" ref="AY4:BG4">AY21</f>
        <v>A.T.S.</v>
      </c>
      <c r="AZ4" s="12" t="str">
        <f t="shared" si="0"/>
        <v>6ª PARTE</v>
      </c>
      <c r="BA4" s="11" t="str">
        <f t="shared" si="0"/>
        <v>APOS.</v>
      </c>
      <c r="BB4" s="11">
        <f t="shared" si="0"/>
        <v>0</v>
      </c>
      <c r="BC4" s="11">
        <f t="shared" si="0"/>
        <v>0</v>
      </c>
      <c r="BD4" s="11">
        <f t="shared" si="0"/>
        <v>0</v>
      </c>
      <c r="BE4" s="11">
        <f t="shared" si="0"/>
        <v>0</v>
      </c>
      <c r="BF4" s="11">
        <f t="shared" si="0"/>
        <v>0</v>
      </c>
      <c r="BG4" s="11">
        <f t="shared" si="0"/>
        <v>0</v>
      </c>
    </row>
    <row r="5" spans="1:59" ht="17.25" customHeight="1">
      <c r="A5" s="157"/>
      <c r="I5" s="13"/>
      <c r="Y5" s="193" t="s">
        <v>53</v>
      </c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51"/>
      <c r="AK5" s="210"/>
      <c r="AL5" s="211"/>
      <c r="AM5" s="211"/>
      <c r="AN5" s="211"/>
      <c r="AO5" s="211"/>
      <c r="AP5" s="212"/>
      <c r="AQ5" s="14">
        <f>DATE((AQ8),1,1)</f>
        <v>1</v>
      </c>
      <c r="AR5" s="15">
        <f>IF(AK5="","",AK5-AQ5)</f>
      </c>
      <c r="AY5" s="16" t="s">
        <v>56</v>
      </c>
      <c r="AZ5" s="16" t="s">
        <v>3</v>
      </c>
      <c r="BA5" s="16" t="s">
        <v>56</v>
      </c>
      <c r="BB5" s="16" t="s">
        <v>3</v>
      </c>
      <c r="BC5" s="16" t="s">
        <v>3</v>
      </c>
      <c r="BD5" s="16" t="s">
        <v>3</v>
      </c>
      <c r="BE5" s="16" t="s">
        <v>3</v>
      </c>
      <c r="BF5" s="16" t="s">
        <v>3</v>
      </c>
      <c r="BG5" s="16" t="s">
        <v>3</v>
      </c>
    </row>
    <row r="6" spans="1:9" ht="12.75">
      <c r="A6" s="157"/>
      <c r="I6" s="13"/>
    </row>
    <row r="7" spans="1:61" ht="15.75" customHeight="1">
      <c r="A7" s="157"/>
      <c r="E7"/>
      <c r="H7" s="17"/>
      <c r="I7" s="13"/>
      <c r="BG7" s="161"/>
      <c r="BI7" s="153"/>
    </row>
    <row r="8" spans="1:72" ht="9" customHeight="1">
      <c r="A8" s="157"/>
      <c r="AQ8" s="196"/>
      <c r="AR8" s="196"/>
      <c r="AS8" s="196"/>
      <c r="AT8" s="196"/>
      <c r="AU8" s="196"/>
      <c r="AV8" s="18"/>
      <c r="AW8" s="18"/>
      <c r="AX8" s="18"/>
      <c r="AZ8" s="19">
        <v>1</v>
      </c>
      <c r="BA8" s="20"/>
      <c r="BB8" s="21"/>
      <c r="BC8" s="21"/>
      <c r="BD8" s="21"/>
      <c r="BE8" s="21"/>
      <c r="BF8" s="22"/>
      <c r="BG8" s="23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3"/>
    </row>
    <row r="9" spans="1:72" ht="15.75" customHeight="1">
      <c r="A9" s="157"/>
      <c r="AD9" s="24" t="s">
        <v>4</v>
      </c>
      <c r="AQ9" s="197"/>
      <c r="AR9" s="197"/>
      <c r="AS9" s="197"/>
      <c r="AT9" s="197"/>
      <c r="AU9" s="197"/>
      <c r="AV9" s="25" t="e">
        <f>DATE((AQ8)-1,12,31)</f>
        <v>#NUM!</v>
      </c>
      <c r="AW9" s="26">
        <f>IF(AQ8="","",MOD(AQ8,4))</f>
      </c>
      <c r="AX9" s="18"/>
      <c r="AZ9" s="27"/>
      <c r="BA9" s="28" t="s">
        <v>5</v>
      </c>
      <c r="BB9" s="29"/>
      <c r="BC9" s="198"/>
      <c r="BD9" s="198"/>
      <c r="BE9" s="198"/>
      <c r="BF9" s="198"/>
      <c r="BG9" s="30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3"/>
    </row>
    <row r="10" spans="1:72" ht="3.75" customHeight="1">
      <c r="A10" s="157"/>
      <c r="AZ10" s="31"/>
      <c r="BA10" s="32"/>
      <c r="BB10" s="32"/>
      <c r="BC10" s="32"/>
      <c r="BD10" s="32"/>
      <c r="BE10" s="32"/>
      <c r="BF10" s="32"/>
      <c r="BG10" s="33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3"/>
    </row>
    <row r="11" spans="1:72" ht="3.75" customHeight="1">
      <c r="A11" s="157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3"/>
    </row>
    <row r="12" spans="1:72" ht="10.5" customHeight="1">
      <c r="A12" s="157"/>
      <c r="B12" s="19">
        <v>2</v>
      </c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4"/>
      <c r="AD12" s="181" t="s">
        <v>170</v>
      </c>
      <c r="AE12" s="111"/>
      <c r="AF12" s="111"/>
      <c r="AG12" s="35"/>
      <c r="AH12" s="36"/>
      <c r="AI12" s="232" t="s">
        <v>6</v>
      </c>
      <c r="AJ12" s="233"/>
      <c r="AK12" s="233"/>
      <c r="AL12" s="233"/>
      <c r="AM12" s="233"/>
      <c r="AN12" s="234"/>
      <c r="AO12" s="34" t="s">
        <v>162</v>
      </c>
      <c r="AP12" s="35"/>
      <c r="AQ12" s="35"/>
      <c r="AR12" s="35"/>
      <c r="AS12" s="36"/>
      <c r="AT12" s="37" t="s">
        <v>163</v>
      </c>
      <c r="AU12" s="35"/>
      <c r="AV12" s="35"/>
      <c r="AW12" s="35"/>
      <c r="AX12" s="35"/>
      <c r="AY12" s="232" t="s">
        <v>164</v>
      </c>
      <c r="AZ12" s="233"/>
      <c r="BA12" s="233"/>
      <c r="BB12" s="233"/>
      <c r="BC12" s="234"/>
      <c r="BD12" s="34" t="s">
        <v>171</v>
      </c>
      <c r="BE12" s="36"/>
      <c r="BF12" s="38"/>
      <c r="BG12" s="39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3"/>
    </row>
    <row r="13" spans="1:72" ht="15" customHeight="1">
      <c r="A13" s="157"/>
      <c r="B13" s="31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7"/>
      <c r="AD13" s="207"/>
      <c r="AE13" s="191"/>
      <c r="AF13" s="191"/>
      <c r="AG13" s="191"/>
      <c r="AH13" s="224"/>
      <c r="AI13" s="190"/>
      <c r="AJ13" s="191"/>
      <c r="AK13" s="191"/>
      <c r="AL13" s="191"/>
      <c r="AM13" s="191"/>
      <c r="AN13" s="224"/>
      <c r="AO13" s="229"/>
      <c r="AP13" s="230"/>
      <c r="AQ13" s="230"/>
      <c r="AR13" s="230"/>
      <c r="AS13" s="231"/>
      <c r="AT13" s="229"/>
      <c r="AU13" s="230"/>
      <c r="AV13" s="230"/>
      <c r="AW13" s="230"/>
      <c r="AX13" s="231"/>
      <c r="AY13" s="190"/>
      <c r="AZ13" s="191"/>
      <c r="BA13" s="191"/>
      <c r="BB13" s="191"/>
      <c r="BC13" s="224"/>
      <c r="BD13" s="207"/>
      <c r="BE13" s="208"/>
      <c r="BF13" s="208"/>
      <c r="BG13" s="209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3"/>
    </row>
    <row r="14" spans="1:72" ht="10.5" customHeight="1">
      <c r="A14" s="157"/>
      <c r="B14" s="282"/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4"/>
      <c r="AD14" s="199" t="s">
        <v>165</v>
      </c>
      <c r="AE14" s="200"/>
      <c r="AF14" s="200"/>
      <c r="AG14" s="200"/>
      <c r="AH14" s="200"/>
      <c r="AI14" s="200"/>
      <c r="AJ14" s="201"/>
      <c r="AK14" s="199" t="s">
        <v>166</v>
      </c>
      <c r="AL14" s="200"/>
      <c r="AM14" s="200"/>
      <c r="AN14" s="201"/>
      <c r="AO14" s="34" t="s">
        <v>167</v>
      </c>
      <c r="AP14" s="37"/>
      <c r="AQ14" s="35"/>
      <c r="AR14" s="35"/>
      <c r="AS14" s="36"/>
      <c r="AT14" s="34" t="s">
        <v>168</v>
      </c>
      <c r="AU14" s="35"/>
      <c r="AV14" s="35"/>
      <c r="AW14" s="35"/>
      <c r="AX14" s="35"/>
      <c r="AY14" s="232" t="s">
        <v>169</v>
      </c>
      <c r="AZ14" s="233"/>
      <c r="BA14" s="233"/>
      <c r="BB14" s="233"/>
      <c r="BC14" s="234"/>
      <c r="BD14" s="34" t="s">
        <v>172</v>
      </c>
      <c r="BE14" s="35"/>
      <c r="BF14" s="35"/>
      <c r="BG14" s="39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3"/>
    </row>
    <row r="15" spans="1:72" ht="15" customHeight="1">
      <c r="A15" s="157"/>
      <c r="B15" s="285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7"/>
      <c r="AD15" s="206"/>
      <c r="AE15" s="204"/>
      <c r="AF15" s="204"/>
      <c r="AG15" s="204"/>
      <c r="AH15" s="204"/>
      <c r="AI15" s="204"/>
      <c r="AJ15" s="205"/>
      <c r="AK15" s="190"/>
      <c r="AL15" s="191"/>
      <c r="AM15" s="191"/>
      <c r="AN15" s="191"/>
      <c r="AO15" s="190"/>
      <c r="AP15" s="191"/>
      <c r="AQ15" s="191"/>
      <c r="AR15" s="191"/>
      <c r="AS15" s="224"/>
      <c r="AT15" s="190"/>
      <c r="AU15" s="191"/>
      <c r="AV15" s="191"/>
      <c r="AW15" s="191"/>
      <c r="AX15" s="224"/>
      <c r="AY15" s="190"/>
      <c r="AZ15" s="191"/>
      <c r="BA15" s="191"/>
      <c r="BB15" s="191"/>
      <c r="BC15" s="224"/>
      <c r="BD15" s="190"/>
      <c r="BE15" s="191"/>
      <c r="BF15" s="191"/>
      <c r="BG15" s="192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3"/>
    </row>
    <row r="16" spans="1:72" ht="10.5" customHeight="1">
      <c r="A16" s="157"/>
      <c r="B16" s="274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6"/>
      <c r="AD16" s="202" t="s">
        <v>165</v>
      </c>
      <c r="AE16" s="200"/>
      <c r="AF16" s="200"/>
      <c r="AG16" s="200"/>
      <c r="AH16" s="200"/>
      <c r="AI16" s="200"/>
      <c r="AJ16" s="201"/>
      <c r="AK16" s="199" t="s">
        <v>166</v>
      </c>
      <c r="AL16" s="200"/>
      <c r="AM16" s="200"/>
      <c r="AN16" s="201"/>
      <c r="AO16" s="34" t="s">
        <v>167</v>
      </c>
      <c r="AP16" s="37"/>
      <c r="AQ16" s="35"/>
      <c r="AR16" s="35"/>
      <c r="AS16" s="36"/>
      <c r="AT16" s="34" t="s">
        <v>168</v>
      </c>
      <c r="AU16" s="35"/>
      <c r="AV16" s="35"/>
      <c r="AW16" s="35"/>
      <c r="AX16" s="35"/>
      <c r="AY16" s="232" t="s">
        <v>169</v>
      </c>
      <c r="AZ16" s="233"/>
      <c r="BA16" s="233"/>
      <c r="BB16" s="233"/>
      <c r="BC16" s="234"/>
      <c r="BD16" s="34" t="s">
        <v>182</v>
      </c>
      <c r="BE16" s="35"/>
      <c r="BF16" s="35"/>
      <c r="BG16" s="39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3"/>
    </row>
    <row r="17" spans="1:72" ht="14.25" customHeight="1">
      <c r="A17" s="157"/>
      <c r="B17" s="277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8"/>
      <c r="AA17" s="278"/>
      <c r="AB17" s="278"/>
      <c r="AC17" s="279"/>
      <c r="AD17" s="203"/>
      <c r="AE17" s="204"/>
      <c r="AF17" s="204"/>
      <c r="AG17" s="204"/>
      <c r="AH17" s="204"/>
      <c r="AI17" s="204"/>
      <c r="AJ17" s="205"/>
      <c r="AK17" s="190"/>
      <c r="AL17" s="191"/>
      <c r="AM17" s="191"/>
      <c r="AN17" s="191"/>
      <c r="AO17" s="190"/>
      <c r="AP17" s="191"/>
      <c r="AQ17" s="191"/>
      <c r="AR17" s="191"/>
      <c r="AS17" s="224"/>
      <c r="AT17" s="190"/>
      <c r="AU17" s="191"/>
      <c r="AV17" s="191"/>
      <c r="AW17" s="191"/>
      <c r="AX17" s="224"/>
      <c r="AY17" s="187"/>
      <c r="AZ17" s="188"/>
      <c r="BA17" s="188"/>
      <c r="BB17" s="188"/>
      <c r="BC17" s="189"/>
      <c r="BD17" s="190"/>
      <c r="BE17" s="191"/>
      <c r="BF17" s="191"/>
      <c r="BG17" s="192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3"/>
    </row>
    <row r="18" spans="1:72" ht="4.5" customHeight="1">
      <c r="A18" s="157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3"/>
    </row>
    <row r="19" spans="1:72" ht="12.75" customHeight="1">
      <c r="A19" s="157"/>
      <c r="B19" s="19">
        <v>3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41"/>
      <c r="AM19" s="19">
        <v>4</v>
      </c>
      <c r="AN19" s="42"/>
      <c r="AO19" s="38"/>
      <c r="AP19" s="41"/>
      <c r="AQ19" s="19">
        <v>5</v>
      </c>
      <c r="AR19" s="43"/>
      <c r="AS19" s="43"/>
      <c r="AT19" s="43"/>
      <c r="AU19" s="43"/>
      <c r="AV19" s="43"/>
      <c r="AW19" s="43"/>
      <c r="AX19" s="44"/>
      <c r="AY19" s="19">
        <v>6</v>
      </c>
      <c r="AZ19" s="270" t="s">
        <v>7</v>
      </c>
      <c r="BA19" s="270"/>
      <c r="BB19" s="270"/>
      <c r="BC19" s="270"/>
      <c r="BD19" s="270"/>
      <c r="BE19" s="270"/>
      <c r="BF19" s="270"/>
      <c r="BG19" s="271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3"/>
    </row>
    <row r="20" spans="1:72" ht="12.75" customHeight="1">
      <c r="A20" s="157"/>
      <c r="B20" s="27"/>
      <c r="C20" s="1" t="s">
        <v>8</v>
      </c>
      <c r="E20" s="40"/>
      <c r="F20" s="4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"/>
      <c r="S20" s="28"/>
      <c r="T20" s="28"/>
      <c r="U20" s="28"/>
      <c r="V20" s="28" t="s">
        <v>9</v>
      </c>
      <c r="W20" s="28"/>
      <c r="X20" s="28"/>
      <c r="Y20" s="28"/>
      <c r="Z20" s="281"/>
      <c r="AA20" s="281"/>
      <c r="AB20" s="281"/>
      <c r="AC20" s="281"/>
      <c r="AD20" s="281"/>
      <c r="AE20" s="281"/>
      <c r="AF20" s="281"/>
      <c r="AG20" s="281"/>
      <c r="AH20" s="281"/>
      <c r="AI20" s="281"/>
      <c r="AJ20" s="281"/>
      <c r="AK20" s="281"/>
      <c r="AL20" s="47"/>
      <c r="AM20" s="346" t="s">
        <v>10</v>
      </c>
      <c r="AN20" s="288"/>
      <c r="AO20" s="288" t="s">
        <v>10</v>
      </c>
      <c r="AP20" s="289"/>
      <c r="AQ20" s="354" t="s">
        <v>11</v>
      </c>
      <c r="AR20" s="355"/>
      <c r="AS20" s="355"/>
      <c r="AT20" s="355"/>
      <c r="AU20" s="355"/>
      <c r="AV20" s="355"/>
      <c r="AW20" s="355"/>
      <c r="AX20" s="356"/>
      <c r="AY20" s="49"/>
      <c r="AZ20" s="272"/>
      <c r="BA20" s="272"/>
      <c r="BB20" s="272"/>
      <c r="BC20" s="272"/>
      <c r="BD20" s="272"/>
      <c r="BE20" s="272"/>
      <c r="BF20" s="272"/>
      <c r="BG20" s="273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3"/>
    </row>
    <row r="21" spans="1:72" ht="12.75" customHeight="1">
      <c r="A21" s="157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3"/>
      <c r="AM21" s="346"/>
      <c r="AN21" s="288"/>
      <c r="AO21" s="288"/>
      <c r="AP21" s="289"/>
      <c r="AQ21" s="357"/>
      <c r="AR21" s="358"/>
      <c r="AS21" s="358"/>
      <c r="AT21" s="358"/>
      <c r="AU21" s="358"/>
      <c r="AV21" s="358"/>
      <c r="AW21" s="358"/>
      <c r="AX21" s="359"/>
      <c r="AY21" s="53" t="s">
        <v>12</v>
      </c>
      <c r="AZ21" s="54" t="s">
        <v>13</v>
      </c>
      <c r="BA21" s="55" t="s">
        <v>14</v>
      </c>
      <c r="BB21" s="56"/>
      <c r="BC21" s="56"/>
      <c r="BD21" s="56"/>
      <c r="BE21" s="56"/>
      <c r="BF21" s="152"/>
      <c r="BG21" s="159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3"/>
    </row>
    <row r="22" spans="1:61" ht="9" customHeight="1">
      <c r="A22" s="157"/>
      <c r="B22" s="340" t="s">
        <v>15</v>
      </c>
      <c r="C22" s="341"/>
      <c r="D22" s="57"/>
      <c r="E22" s="263">
        <v>1</v>
      </c>
      <c r="F22" s="263">
        <v>2</v>
      </c>
      <c r="G22" s="263">
        <v>3</v>
      </c>
      <c r="H22" s="263">
        <v>4</v>
      </c>
      <c r="I22" s="263">
        <v>5</v>
      </c>
      <c r="J22" s="263">
        <v>6</v>
      </c>
      <c r="K22" s="263">
        <v>7</v>
      </c>
      <c r="L22" s="263">
        <v>8</v>
      </c>
      <c r="M22" s="263">
        <v>9</v>
      </c>
      <c r="N22" s="263">
        <v>10</v>
      </c>
      <c r="O22" s="263">
        <v>11</v>
      </c>
      <c r="P22" s="263">
        <v>12</v>
      </c>
      <c r="Q22" s="263">
        <v>13</v>
      </c>
      <c r="R22" s="263">
        <v>14</v>
      </c>
      <c r="S22" s="263">
        <v>15</v>
      </c>
      <c r="T22" s="263">
        <v>16</v>
      </c>
      <c r="U22" s="263">
        <v>17</v>
      </c>
      <c r="V22" s="263">
        <v>18</v>
      </c>
      <c r="W22" s="263">
        <v>19</v>
      </c>
      <c r="X22" s="263">
        <v>20</v>
      </c>
      <c r="Y22" s="263">
        <v>21</v>
      </c>
      <c r="Z22" s="263">
        <v>22</v>
      </c>
      <c r="AA22" s="263">
        <v>23</v>
      </c>
      <c r="AB22" s="263">
        <v>24</v>
      </c>
      <c r="AC22" s="263">
        <v>25</v>
      </c>
      <c r="AD22" s="263">
        <v>26</v>
      </c>
      <c r="AE22" s="263">
        <v>27</v>
      </c>
      <c r="AF22" s="263">
        <v>28</v>
      </c>
      <c r="AG22" s="263">
        <v>29</v>
      </c>
      <c r="AH22" s="263">
        <v>30</v>
      </c>
      <c r="AI22" s="225">
        <v>31</v>
      </c>
      <c r="AJ22" s="58"/>
      <c r="AK22" s="333" t="s">
        <v>10</v>
      </c>
      <c r="AL22" s="334"/>
      <c r="AM22" s="346"/>
      <c r="AN22" s="288"/>
      <c r="AO22" s="288"/>
      <c r="AP22" s="289"/>
      <c r="AQ22" s="351" t="s">
        <v>180</v>
      </c>
      <c r="AR22" s="263" t="s">
        <v>181</v>
      </c>
      <c r="AS22" s="263"/>
      <c r="AT22" s="263"/>
      <c r="AU22" s="225"/>
      <c r="AV22" s="347" t="s">
        <v>178</v>
      </c>
      <c r="AW22" s="347" t="s">
        <v>119</v>
      </c>
      <c r="AX22" s="319" t="s">
        <v>179</v>
      </c>
      <c r="AY22" s="377"/>
      <c r="AZ22" s="311"/>
      <c r="BA22" s="311"/>
      <c r="BB22" s="311"/>
      <c r="BC22" s="311"/>
      <c r="BD22" s="311"/>
      <c r="BE22" s="380"/>
      <c r="BF22" s="314"/>
      <c r="BG22" s="383"/>
      <c r="BI22" s="375"/>
    </row>
    <row r="23" spans="1:61" ht="9" customHeight="1">
      <c r="A23" s="157"/>
      <c r="B23" s="342"/>
      <c r="C23" s="343"/>
      <c r="D23" s="59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26"/>
      <c r="AJ23" s="60"/>
      <c r="AK23" s="335" t="s">
        <v>16</v>
      </c>
      <c r="AL23" s="332" t="s">
        <v>17</v>
      </c>
      <c r="AM23" s="346"/>
      <c r="AN23" s="288"/>
      <c r="AO23" s="288"/>
      <c r="AP23" s="289"/>
      <c r="AQ23" s="352"/>
      <c r="AR23" s="264"/>
      <c r="AS23" s="264"/>
      <c r="AT23" s="264"/>
      <c r="AU23" s="226"/>
      <c r="AV23" s="348"/>
      <c r="AW23" s="348"/>
      <c r="AX23" s="320"/>
      <c r="AY23" s="378"/>
      <c r="AZ23" s="312"/>
      <c r="BA23" s="312"/>
      <c r="BB23" s="312"/>
      <c r="BC23" s="312"/>
      <c r="BD23" s="312"/>
      <c r="BE23" s="381"/>
      <c r="BF23" s="315"/>
      <c r="BG23" s="384"/>
      <c r="BI23" s="376"/>
    </row>
    <row r="24" spans="1:61" ht="11.25" customHeight="1">
      <c r="A24" s="157"/>
      <c r="B24" s="344"/>
      <c r="C24" s="345"/>
      <c r="D24" s="61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26"/>
      <c r="AJ24" s="62"/>
      <c r="AK24" s="335"/>
      <c r="AL24" s="332"/>
      <c r="AM24" s="360" t="s">
        <v>18</v>
      </c>
      <c r="AN24" s="317"/>
      <c r="AO24" s="317" t="s">
        <v>19</v>
      </c>
      <c r="AP24" s="318"/>
      <c r="AQ24" s="353"/>
      <c r="AR24" s="350"/>
      <c r="AS24" s="350"/>
      <c r="AT24" s="350"/>
      <c r="AU24" s="227"/>
      <c r="AV24" s="349"/>
      <c r="AW24" s="349"/>
      <c r="AX24" s="321"/>
      <c r="AY24" s="379"/>
      <c r="AZ24" s="313"/>
      <c r="BA24" s="313"/>
      <c r="BB24" s="313"/>
      <c r="BC24" s="313"/>
      <c r="BD24" s="313"/>
      <c r="BE24" s="382"/>
      <c r="BF24" s="316"/>
      <c r="BG24" s="385"/>
      <c r="BI24" s="376"/>
    </row>
    <row r="25" spans="1:62" ht="27" customHeight="1">
      <c r="A25" s="148" t="s">
        <v>56</v>
      </c>
      <c r="B25" s="338" t="s">
        <v>20</v>
      </c>
      <c r="C25" s="339"/>
      <c r="D25" s="64"/>
      <c r="E25" s="65" t="s">
        <v>16</v>
      </c>
      <c r="F25" s="65" t="s">
        <v>16</v>
      </c>
      <c r="G25" s="65" t="s">
        <v>16</v>
      </c>
      <c r="H25" s="65" t="s">
        <v>16</v>
      </c>
      <c r="I25" s="65" t="s">
        <v>16</v>
      </c>
      <c r="J25" s="65" t="s">
        <v>16</v>
      </c>
      <c r="K25" s="65" t="s">
        <v>16</v>
      </c>
      <c r="L25" s="65" t="s">
        <v>16</v>
      </c>
      <c r="M25" s="65" t="s">
        <v>16</v>
      </c>
      <c r="N25" s="65" t="s">
        <v>16</v>
      </c>
      <c r="O25" s="65" t="s">
        <v>55</v>
      </c>
      <c r="P25" s="65" t="s">
        <v>16</v>
      </c>
      <c r="Q25" s="65" t="s">
        <v>16</v>
      </c>
      <c r="R25" s="65" t="s">
        <v>16</v>
      </c>
      <c r="S25" s="65" t="s">
        <v>16</v>
      </c>
      <c r="T25" s="65" t="s">
        <v>16</v>
      </c>
      <c r="U25" s="65" t="s">
        <v>16</v>
      </c>
      <c r="V25" s="65" t="s">
        <v>16</v>
      </c>
      <c r="W25" s="65" t="s">
        <v>16</v>
      </c>
      <c r="X25" s="65" t="s">
        <v>16</v>
      </c>
      <c r="Y25" s="65" t="s">
        <v>16</v>
      </c>
      <c r="Z25" s="65" t="s">
        <v>16</v>
      </c>
      <c r="AA25" s="65" t="s">
        <v>16</v>
      </c>
      <c r="AB25" s="65" t="s">
        <v>16</v>
      </c>
      <c r="AC25" s="65" t="s">
        <v>16</v>
      </c>
      <c r="AD25" s="65" t="s">
        <v>16</v>
      </c>
      <c r="AE25" s="65" t="s">
        <v>16</v>
      </c>
      <c r="AF25" s="65" t="s">
        <v>16</v>
      </c>
      <c r="AG25" s="66" t="s">
        <v>16</v>
      </c>
      <c r="AH25" s="66" t="s">
        <v>16</v>
      </c>
      <c r="AI25" s="65" t="s">
        <v>16</v>
      </c>
      <c r="AJ25" s="67"/>
      <c r="AK25" s="68">
        <f>SUM((COUNTA(E25:AI25)-SUM(AQ25:AX25)))</f>
        <v>31</v>
      </c>
      <c r="AL25" s="178">
        <f>SUM((COUNTA(E25:AI25)-SUM(AQ25:AU25)))</f>
        <v>31</v>
      </c>
      <c r="AM25" s="261"/>
      <c r="AN25" s="222"/>
      <c r="AO25" s="222"/>
      <c r="AP25" s="223"/>
      <c r="AQ25" s="69">
        <f>COUNTIF($E$25:$AI$25,AQ22)</f>
        <v>0</v>
      </c>
      <c r="AR25" s="70">
        <f>COUNTIF($E$25:$AI$25,AR22)</f>
        <v>0</v>
      </c>
      <c r="AS25" s="70">
        <f aca="true" t="shared" si="1" ref="AS25:AX25">COUNTIF($E$25:$AI$25,AS22)</f>
        <v>0</v>
      </c>
      <c r="AT25" s="70">
        <f t="shared" si="1"/>
        <v>0</v>
      </c>
      <c r="AU25" s="173">
        <f t="shared" si="1"/>
        <v>0</v>
      </c>
      <c r="AV25" s="69">
        <f t="shared" si="1"/>
        <v>0</v>
      </c>
      <c r="AW25" s="70">
        <f t="shared" si="1"/>
        <v>0</v>
      </c>
      <c r="AX25" s="176">
        <f t="shared" si="1"/>
        <v>0</v>
      </c>
      <c r="AY25" s="71">
        <f>IF($AY$5="X",IF(A25="X",AY22+AK25,""),"")</f>
        <v>31</v>
      </c>
      <c r="AZ25" s="72">
        <f>IF($AZ$5="X",IF(A25="X",AZ22+AK25,""),"")</f>
        <v>31</v>
      </c>
      <c r="BA25" s="80">
        <f aca="true" t="shared" si="2" ref="BA25:BA30">IF($BA$5="X",IF(A25="X",BA24+AL25+AS25+AT25,""),"")</f>
        <v>31</v>
      </c>
      <c r="BB25" s="72">
        <f>IF(BB21="","",IF($BB$5="X",IF(A25="X",BB22+AK25,""),""))</f>
      </c>
      <c r="BC25" s="72">
        <f>IF(BC21="","",IF($BC$5="X",IF(A25="X",BC22+AK25,""),""))</f>
      </c>
      <c r="BD25" s="72">
        <f>IF(BD21="","",IF($BD$5="X",IF(A25="X",BD22+AK25,""),""))</f>
      </c>
      <c r="BE25" s="72">
        <f>IF(BE21="","",IF($BE$5="X",IF(A25="X",BE22+AK25,""),""))</f>
      </c>
      <c r="BF25" s="73"/>
      <c r="BG25" s="74">
        <f>IF(BG21="","",IF($BG$5="X",IF(A25="X",BG22+AK25,""),""))</f>
      </c>
      <c r="BI25" s="158">
        <f>IF(AK5="",0,IF(AR5&lt;AK25,AR5,AK25))</f>
        <v>0</v>
      </c>
      <c r="BJ25" s="155"/>
    </row>
    <row r="26" spans="1:62" ht="27" customHeight="1">
      <c r="A26" s="148" t="s">
        <v>3</v>
      </c>
      <c r="B26" s="338" t="s">
        <v>21</v>
      </c>
      <c r="C26" s="339"/>
      <c r="D26" s="64"/>
      <c r="E26" s="65" t="s">
        <v>16</v>
      </c>
      <c r="F26" s="65" t="s">
        <v>16</v>
      </c>
      <c r="G26" s="65" t="s">
        <v>16</v>
      </c>
      <c r="H26" s="65" t="s">
        <v>16</v>
      </c>
      <c r="I26" s="65" t="s">
        <v>16</v>
      </c>
      <c r="J26" s="65" t="s">
        <v>16</v>
      </c>
      <c r="K26" s="65" t="s">
        <v>16</v>
      </c>
      <c r="L26" s="65" t="s">
        <v>16</v>
      </c>
      <c r="M26" s="65" t="s">
        <v>16</v>
      </c>
      <c r="N26" s="65" t="s">
        <v>16</v>
      </c>
      <c r="O26" s="65" t="s">
        <v>16</v>
      </c>
      <c r="P26" s="65" t="s">
        <v>16</v>
      </c>
      <c r="Q26" s="65" t="s">
        <v>16</v>
      </c>
      <c r="R26" s="65" t="s">
        <v>16</v>
      </c>
      <c r="S26" s="65" t="s">
        <v>16</v>
      </c>
      <c r="T26" s="65" t="s">
        <v>16</v>
      </c>
      <c r="U26" s="65" t="s">
        <v>16</v>
      </c>
      <c r="V26" s="65" t="s">
        <v>16</v>
      </c>
      <c r="W26" s="65" t="s">
        <v>16</v>
      </c>
      <c r="X26" s="65" t="s">
        <v>16</v>
      </c>
      <c r="Y26" s="65" t="s">
        <v>16</v>
      </c>
      <c r="Z26" s="65" t="s">
        <v>16</v>
      </c>
      <c r="AA26" s="65" t="s">
        <v>16</v>
      </c>
      <c r="AB26" s="65" t="s">
        <v>16</v>
      </c>
      <c r="AC26" s="65" t="s">
        <v>16</v>
      </c>
      <c r="AD26" s="65" t="s">
        <v>16</v>
      </c>
      <c r="AE26" s="65" t="s">
        <v>16</v>
      </c>
      <c r="AF26" s="65" t="s">
        <v>16</v>
      </c>
      <c r="AG26" s="75" t="s">
        <v>16</v>
      </c>
      <c r="AH26" s="76">
        <f>IF(AG26&lt;&gt;"","",IF(AW9=0,"&lt;",""))</f>
      </c>
      <c r="AI26" s="77"/>
      <c r="AJ26" s="78"/>
      <c r="AK26" s="172">
        <f>SUM((COUNTA(E26:AG26)-SUM(AQ26:AX26)))</f>
        <v>29</v>
      </c>
      <c r="AL26" s="178">
        <f>SUM((COUNTA(E26:AG26)-SUM(AQ26:AU26)))</f>
        <v>29</v>
      </c>
      <c r="AM26" s="261"/>
      <c r="AN26" s="222"/>
      <c r="AO26" s="222"/>
      <c r="AP26" s="223"/>
      <c r="AQ26" s="79">
        <f aca="true" t="shared" si="3" ref="AQ26:AX26">COUNTIF($E$26:$AG$26,AQ22)</f>
        <v>0</v>
      </c>
      <c r="AR26" s="80">
        <f t="shared" si="3"/>
        <v>0</v>
      </c>
      <c r="AS26" s="80">
        <f t="shared" si="3"/>
        <v>0</v>
      </c>
      <c r="AT26" s="80">
        <f t="shared" si="3"/>
        <v>0</v>
      </c>
      <c r="AU26" s="174">
        <f t="shared" si="3"/>
        <v>0</v>
      </c>
      <c r="AV26" s="79">
        <f t="shared" si="3"/>
        <v>0</v>
      </c>
      <c r="AW26" s="80">
        <f t="shared" si="3"/>
        <v>0</v>
      </c>
      <c r="AX26" s="170">
        <f t="shared" si="3"/>
        <v>0</v>
      </c>
      <c r="AY26" s="79">
        <f>IF($AY$5="X",IF(A26="X",AY25+AK26,""),"")</f>
        <v>60</v>
      </c>
      <c r="AZ26" s="80">
        <f>IF($AZ$5="X",IF(A26="X",AZ25+AK26,""),"")</f>
        <v>60</v>
      </c>
      <c r="BA26" s="80">
        <f t="shared" si="2"/>
        <v>60</v>
      </c>
      <c r="BB26" s="80">
        <f>IF(BB21="","",IF($BB$5="X",IF(A26="X",BB25+AK26,""),""))</f>
      </c>
      <c r="BC26" s="80">
        <f>IF(BC21="","",IF($BC$5="X",IF(A26="X",BC25+AK26,""),""))</f>
      </c>
      <c r="BD26" s="80">
        <f>IF(BD21="","",IF($BD$5="X",IF(A26="X",BD25+AK26,""),""))</f>
      </c>
      <c r="BE26" s="80">
        <f>IF(BE21="","",IF($BE$5="X",IF(A26="X",BE25+AK26,""),""))</f>
      </c>
      <c r="BF26" s="81"/>
      <c r="BG26" s="82">
        <f>IF(BG21="","",IF($BG$5="X",IF(A26="X",BG25+AK26,""),""))</f>
      </c>
      <c r="BI26" s="158">
        <f>IF(AR5="",0,IF(AR5-BI25&lt;AK26,AR5-BI25,AK26))</f>
        <v>0</v>
      </c>
      <c r="BJ26" s="155"/>
    </row>
    <row r="27" spans="1:63" ht="27" customHeight="1">
      <c r="A27" s="148" t="s">
        <v>3</v>
      </c>
      <c r="B27" s="338" t="s">
        <v>22</v>
      </c>
      <c r="C27" s="339"/>
      <c r="D27" s="64"/>
      <c r="E27" s="65" t="s">
        <v>16</v>
      </c>
      <c r="F27" s="65" t="s">
        <v>16</v>
      </c>
      <c r="G27" s="65" t="s">
        <v>16</v>
      </c>
      <c r="H27" s="65" t="s">
        <v>16</v>
      </c>
      <c r="I27" s="65" t="s">
        <v>16</v>
      </c>
      <c r="J27" s="65" t="s">
        <v>16</v>
      </c>
      <c r="K27" s="65" t="s">
        <v>16</v>
      </c>
      <c r="L27" s="65" t="s">
        <v>16</v>
      </c>
      <c r="M27" s="65" t="s">
        <v>16</v>
      </c>
      <c r="N27" s="65" t="s">
        <v>16</v>
      </c>
      <c r="O27" s="65" t="s">
        <v>16</v>
      </c>
      <c r="P27" s="65" t="s">
        <v>16</v>
      </c>
      <c r="Q27" s="65" t="s">
        <v>16</v>
      </c>
      <c r="R27" s="65" t="s">
        <v>16</v>
      </c>
      <c r="S27" s="65" t="s">
        <v>16</v>
      </c>
      <c r="T27" s="65" t="s">
        <v>16</v>
      </c>
      <c r="U27" s="65" t="s">
        <v>16</v>
      </c>
      <c r="V27" s="65" t="s">
        <v>16</v>
      </c>
      <c r="W27" s="65" t="s">
        <v>16</v>
      </c>
      <c r="X27" s="65" t="s">
        <v>16</v>
      </c>
      <c r="Y27" s="65" t="s">
        <v>16</v>
      </c>
      <c r="Z27" s="65" t="s">
        <v>16</v>
      </c>
      <c r="AA27" s="65" t="s">
        <v>16</v>
      </c>
      <c r="AB27" s="65" t="s">
        <v>16</v>
      </c>
      <c r="AC27" s="65" t="s">
        <v>16</v>
      </c>
      <c r="AD27" s="65" t="s">
        <v>16</v>
      </c>
      <c r="AE27" s="65" t="s">
        <v>16</v>
      </c>
      <c r="AF27" s="65" t="s">
        <v>16</v>
      </c>
      <c r="AG27" s="66" t="s">
        <v>16</v>
      </c>
      <c r="AH27" s="66" t="s">
        <v>16</v>
      </c>
      <c r="AI27" s="83" t="s">
        <v>16</v>
      </c>
      <c r="AJ27" s="67"/>
      <c r="AK27" s="68">
        <f>SUM((COUNTA(E27:AI27)-SUM(AQ27:AX27)))</f>
        <v>31</v>
      </c>
      <c r="AL27" s="178">
        <f>SUM((COUNTA(E27:AI27)-SUM(AQ27:AU27)))</f>
        <v>31</v>
      </c>
      <c r="AM27" s="261"/>
      <c r="AN27" s="222"/>
      <c r="AO27" s="222"/>
      <c r="AP27" s="223"/>
      <c r="AQ27" s="79">
        <f aca="true" t="shared" si="4" ref="AQ27:AX27">COUNTIF($E$27:$AI$27,AQ22)</f>
        <v>0</v>
      </c>
      <c r="AR27" s="80">
        <f t="shared" si="4"/>
        <v>0</v>
      </c>
      <c r="AS27" s="80">
        <f t="shared" si="4"/>
        <v>0</v>
      </c>
      <c r="AT27" s="80">
        <f t="shared" si="4"/>
        <v>0</v>
      </c>
      <c r="AU27" s="174">
        <f t="shared" si="4"/>
        <v>0</v>
      </c>
      <c r="AV27" s="79">
        <f t="shared" si="4"/>
        <v>0</v>
      </c>
      <c r="AW27" s="80">
        <f t="shared" si="4"/>
        <v>0</v>
      </c>
      <c r="AX27" s="170">
        <f t="shared" si="4"/>
        <v>0</v>
      </c>
      <c r="AY27" s="79">
        <f>IF($AY$5="X",IF(A27="X",AY26+AK27,""),"")</f>
        <v>91</v>
      </c>
      <c r="AZ27" s="80">
        <f>IF($AZ$5="X",IF(A27="X",AZ26+AK27,""),"")</f>
        <v>91</v>
      </c>
      <c r="BA27" s="80">
        <f t="shared" si="2"/>
        <v>91</v>
      </c>
      <c r="BB27" s="80">
        <f>IF(BB21="","",IF($BB$5="X",IF(A27="X",BB26+AK27,""),""))</f>
      </c>
      <c r="BC27" s="80">
        <f>IF(BC21="","",IF($BC$5="X",IF(A27="X",BC26+AK27,""),""))</f>
      </c>
      <c r="BD27" s="80">
        <f>IF(BD21="","",IF($BD$5="X",IF(A27="X",BD26+AK27,""),""))</f>
      </c>
      <c r="BE27" s="80">
        <f>IF(BE21="","",IF($BE$5="X",IF(A27="X",BE26+AK27,""),""))</f>
      </c>
      <c r="BF27" s="81"/>
      <c r="BG27" s="82">
        <f>IF(BG21="","",IF($BG$5="X",IF(A27="X",BG26+AK27,""),""))</f>
      </c>
      <c r="BI27" s="158">
        <f>IF(AR5="",0,IF($AR$5-SUM(BI25:BI26)&lt;AK27,$AR$5-SUM(BI25:BI26),AK27))</f>
        <v>0</v>
      </c>
      <c r="BJ27" s="155"/>
      <c r="BK27" s="154"/>
    </row>
    <row r="28" spans="1:62" ht="27" customHeight="1">
      <c r="A28" s="148" t="s">
        <v>3</v>
      </c>
      <c r="B28" s="338" t="s">
        <v>23</v>
      </c>
      <c r="C28" s="339"/>
      <c r="D28" s="64"/>
      <c r="E28" s="65" t="s">
        <v>16</v>
      </c>
      <c r="F28" s="65" t="s">
        <v>16</v>
      </c>
      <c r="G28" s="65" t="s">
        <v>16</v>
      </c>
      <c r="H28" s="65" t="s">
        <v>16</v>
      </c>
      <c r="I28" s="65" t="s">
        <v>16</v>
      </c>
      <c r="J28" s="65" t="s">
        <v>16</v>
      </c>
      <c r="K28" s="65" t="s">
        <v>16</v>
      </c>
      <c r="L28" s="65" t="s">
        <v>16</v>
      </c>
      <c r="M28" s="65" t="s">
        <v>16</v>
      </c>
      <c r="N28" s="65" t="s">
        <v>16</v>
      </c>
      <c r="O28" s="65" t="s">
        <v>16</v>
      </c>
      <c r="P28" s="65" t="s">
        <v>16</v>
      </c>
      <c r="Q28" s="65" t="s">
        <v>16</v>
      </c>
      <c r="R28" s="65" t="s">
        <v>16</v>
      </c>
      <c r="S28" s="65" t="s">
        <v>16</v>
      </c>
      <c r="T28" s="65" t="s">
        <v>16</v>
      </c>
      <c r="U28" s="65" t="s">
        <v>16</v>
      </c>
      <c r="V28" s="65" t="s">
        <v>16</v>
      </c>
      <c r="W28" s="65" t="s">
        <v>16</v>
      </c>
      <c r="X28" s="65" t="s">
        <v>16</v>
      </c>
      <c r="Y28" s="65" t="s">
        <v>16</v>
      </c>
      <c r="Z28" s="65" t="s">
        <v>16</v>
      </c>
      <c r="AA28" s="65" t="s">
        <v>16</v>
      </c>
      <c r="AB28" s="65" t="s">
        <v>16</v>
      </c>
      <c r="AC28" s="65" t="s">
        <v>16</v>
      </c>
      <c r="AD28" s="65" t="s">
        <v>16</v>
      </c>
      <c r="AE28" s="65" t="s">
        <v>16</v>
      </c>
      <c r="AF28" s="65" t="s">
        <v>16</v>
      </c>
      <c r="AG28" s="65" t="s">
        <v>16</v>
      </c>
      <c r="AH28" s="65" t="s">
        <v>16</v>
      </c>
      <c r="AI28" s="77"/>
      <c r="AJ28" s="78"/>
      <c r="AK28" s="68">
        <f>SUM((COUNTA(E28:AH28)-SUM(AQ28:AX28)))</f>
        <v>30</v>
      </c>
      <c r="AL28" s="178">
        <f>SUM((COUNTA(E28:AH28)-SUM(AQ28:AU28)))</f>
        <v>30</v>
      </c>
      <c r="AM28" s="261"/>
      <c r="AN28" s="222"/>
      <c r="AO28" s="222"/>
      <c r="AP28" s="223"/>
      <c r="AQ28" s="79">
        <f aca="true" t="shared" si="5" ref="AQ28:AX28">COUNTIF($E$28:$AH$28,AQ22)</f>
        <v>0</v>
      </c>
      <c r="AR28" s="80">
        <f t="shared" si="5"/>
        <v>0</v>
      </c>
      <c r="AS28" s="80">
        <f t="shared" si="5"/>
        <v>0</v>
      </c>
      <c r="AT28" s="80">
        <f t="shared" si="5"/>
        <v>0</v>
      </c>
      <c r="AU28" s="174">
        <f t="shared" si="5"/>
        <v>0</v>
      </c>
      <c r="AV28" s="79">
        <f t="shared" si="5"/>
        <v>0</v>
      </c>
      <c r="AW28" s="80">
        <f t="shared" si="5"/>
        <v>0</v>
      </c>
      <c r="AX28" s="170">
        <f t="shared" si="5"/>
        <v>0</v>
      </c>
      <c r="AY28" s="79">
        <f>IF($AY$5="X",IF(A28="X",AY27+AK28,""),"")</f>
        <v>121</v>
      </c>
      <c r="AZ28" s="80">
        <f>IF($AZ$5="X",IF(A28="X",AZ27+AK28,""),"")</f>
        <v>121</v>
      </c>
      <c r="BA28" s="80">
        <f t="shared" si="2"/>
        <v>121</v>
      </c>
      <c r="BB28" s="80">
        <f>IF(BB21="","",IF($BB$5="X",IF(A28="X",BB27+AK28,""),""))</f>
      </c>
      <c r="BC28" s="80">
        <f>IF(BC21="","",IF($BC$5="X",IF(A28="X",BC27+AK28,""),""))</f>
      </c>
      <c r="BD28" s="80">
        <f>IF(BD21="","",IF($BD$5="X",IF(A28="X",BD27+AK28,""),""))</f>
      </c>
      <c r="BE28" s="80">
        <f>IF(BE21="","",IF($BE$5="X",IF(A28="X",BE27+AK28,""),""))</f>
      </c>
      <c r="BF28" s="81"/>
      <c r="BG28" s="82">
        <f>IF(BG21="","",IF($BG$5="X",IF(A28="X",BG27+AK28,""),""))</f>
      </c>
      <c r="BI28" s="158">
        <f>IF(AR5="",0,IF($AR$5-SUM(BI25:BI27)&lt;AK28,$AR$5-SUM(BI25:BI27),AK28))</f>
        <v>0</v>
      </c>
      <c r="BJ28" s="155"/>
    </row>
    <row r="29" spans="1:62" ht="27" customHeight="1">
      <c r="A29" s="148" t="s">
        <v>3</v>
      </c>
      <c r="B29" s="338" t="s">
        <v>24</v>
      </c>
      <c r="C29" s="339"/>
      <c r="D29" s="64"/>
      <c r="E29" s="65" t="s">
        <v>16</v>
      </c>
      <c r="F29" s="65" t="s">
        <v>55</v>
      </c>
      <c r="G29" s="65" t="s">
        <v>55</v>
      </c>
      <c r="H29" s="65" t="s">
        <v>16</v>
      </c>
      <c r="I29" s="65" t="s">
        <v>16</v>
      </c>
      <c r="J29" s="65" t="s">
        <v>16</v>
      </c>
      <c r="K29" s="65" t="s">
        <v>16</v>
      </c>
      <c r="L29" s="65" t="s">
        <v>16</v>
      </c>
      <c r="M29" s="65" t="s">
        <v>16</v>
      </c>
      <c r="N29" s="65" t="s">
        <v>16</v>
      </c>
      <c r="O29" s="65" t="s">
        <v>16</v>
      </c>
      <c r="P29" s="65" t="s">
        <v>16</v>
      </c>
      <c r="Q29" s="65" t="s">
        <v>16</v>
      </c>
      <c r="R29" s="65" t="s">
        <v>16</v>
      </c>
      <c r="S29" s="65" t="s">
        <v>16</v>
      </c>
      <c r="T29" s="65" t="s">
        <v>16</v>
      </c>
      <c r="U29" s="65" t="s">
        <v>16</v>
      </c>
      <c r="V29" s="65" t="s">
        <v>16</v>
      </c>
      <c r="W29" s="65" t="s">
        <v>16</v>
      </c>
      <c r="X29" s="65" t="s">
        <v>16</v>
      </c>
      <c r="Y29" s="65" t="s">
        <v>16</v>
      </c>
      <c r="Z29" s="65" t="s">
        <v>16</v>
      </c>
      <c r="AA29" s="65" t="s">
        <v>16</v>
      </c>
      <c r="AB29" s="65" t="s">
        <v>16</v>
      </c>
      <c r="AC29" s="65" t="s">
        <v>16</v>
      </c>
      <c r="AD29" s="65" t="s">
        <v>16</v>
      </c>
      <c r="AE29" s="65" t="s">
        <v>16</v>
      </c>
      <c r="AF29" s="65" t="s">
        <v>16</v>
      </c>
      <c r="AG29" s="65" t="s">
        <v>16</v>
      </c>
      <c r="AH29" s="65" t="s">
        <v>16</v>
      </c>
      <c r="AI29" s="83" t="s">
        <v>16</v>
      </c>
      <c r="AJ29" s="67"/>
      <c r="AK29" s="68">
        <f>SUM((COUNTA(E29:AI29)-SUM(AQ29:AX29)))</f>
        <v>31</v>
      </c>
      <c r="AL29" s="178">
        <f>SUM((COUNTA(E29:AI29)-SUM(AQ29:AU29)))</f>
        <v>31</v>
      </c>
      <c r="AM29" s="261"/>
      <c r="AN29" s="222"/>
      <c r="AO29" s="222"/>
      <c r="AP29" s="223"/>
      <c r="AQ29" s="79">
        <f aca="true" t="shared" si="6" ref="AQ29:AX29">COUNTIF($E$29:$AI$29,AQ22)</f>
        <v>0</v>
      </c>
      <c r="AR29" s="80">
        <f t="shared" si="6"/>
        <v>0</v>
      </c>
      <c r="AS29" s="80">
        <f t="shared" si="6"/>
        <v>0</v>
      </c>
      <c r="AT29" s="80">
        <f t="shared" si="6"/>
        <v>0</v>
      </c>
      <c r="AU29" s="174">
        <f t="shared" si="6"/>
        <v>0</v>
      </c>
      <c r="AV29" s="79">
        <f t="shared" si="6"/>
        <v>0</v>
      </c>
      <c r="AW29" s="80">
        <f t="shared" si="6"/>
        <v>0</v>
      </c>
      <c r="AX29" s="170">
        <f t="shared" si="6"/>
        <v>0</v>
      </c>
      <c r="AY29" s="79">
        <f>IF($AY$5="X",IF(A29="X",AY28+AK29,""),"")</f>
        <v>152</v>
      </c>
      <c r="AZ29" s="80">
        <f>IF($AZ$5="X",IF(A29="X",AZ28+AK29,""),"")</f>
        <v>152</v>
      </c>
      <c r="BA29" s="80">
        <f t="shared" si="2"/>
        <v>152</v>
      </c>
      <c r="BB29" s="80">
        <f>IF(BB21="","",IF($BB$5="X",IF(A29="X",BB28+AK29,""),""))</f>
      </c>
      <c r="BC29" s="80">
        <f>IF(BC21="","",IF($BC$5="X",IF(A29="X",BC28+AK29,""),""))</f>
      </c>
      <c r="BD29" s="80">
        <f>IF(BD21="","",IF($BD$5="X",IF(A29="X",BD28+AK29,""),""))</f>
      </c>
      <c r="BE29" s="80">
        <f>IF(BE21="","",IF($BE$5="X",IF(A29="X",BE28+AK29,""),""))</f>
      </c>
      <c r="BF29" s="81"/>
      <c r="BG29" s="82">
        <f>IF(BG21="","",IF($BG$5="X",IF(A29="X",BG28+AK29,""),""))</f>
      </c>
      <c r="BI29" s="158">
        <f>IF(AR5="",0,IF($AR$5-SUM(BI25:BI28)&lt;AK29,$AR$5-SUM(BI25:BI28),AK29))</f>
        <v>0</v>
      </c>
      <c r="BJ29" s="155"/>
    </row>
    <row r="30" spans="1:62" ht="27" customHeight="1">
      <c r="A30" s="148" t="s">
        <v>3</v>
      </c>
      <c r="B30" s="322" t="s">
        <v>25</v>
      </c>
      <c r="C30" s="323"/>
      <c r="D30" s="84"/>
      <c r="E30" s="85" t="s">
        <v>16</v>
      </c>
      <c r="F30" s="85" t="s">
        <v>16</v>
      </c>
      <c r="G30" s="85" t="s">
        <v>16</v>
      </c>
      <c r="H30" s="85" t="s">
        <v>16</v>
      </c>
      <c r="I30" s="85" t="s">
        <v>16</v>
      </c>
      <c r="J30" s="85" t="s">
        <v>16</v>
      </c>
      <c r="K30" s="85" t="s">
        <v>16</v>
      </c>
      <c r="L30" s="85" t="s">
        <v>16</v>
      </c>
      <c r="M30" s="85" t="s">
        <v>16</v>
      </c>
      <c r="N30" s="85" t="s">
        <v>16</v>
      </c>
      <c r="O30" s="85" t="s">
        <v>16</v>
      </c>
      <c r="P30" s="85" t="s">
        <v>16</v>
      </c>
      <c r="Q30" s="85" t="s">
        <v>16</v>
      </c>
      <c r="R30" s="85" t="s">
        <v>16</v>
      </c>
      <c r="S30" s="85" t="s">
        <v>16</v>
      </c>
      <c r="T30" s="85" t="s">
        <v>16</v>
      </c>
      <c r="U30" s="85" t="s">
        <v>16</v>
      </c>
      <c r="V30" s="85" t="s">
        <v>16</v>
      </c>
      <c r="W30" s="85" t="s">
        <v>16</v>
      </c>
      <c r="X30" s="85" t="s">
        <v>16</v>
      </c>
      <c r="Y30" s="85" t="s">
        <v>16</v>
      </c>
      <c r="Z30" s="85" t="s">
        <v>16</v>
      </c>
      <c r="AA30" s="85" t="s">
        <v>16</v>
      </c>
      <c r="AB30" s="85" t="s">
        <v>16</v>
      </c>
      <c r="AC30" s="85" t="s">
        <v>16</v>
      </c>
      <c r="AD30" s="85" t="s">
        <v>16</v>
      </c>
      <c r="AE30" s="85" t="s">
        <v>16</v>
      </c>
      <c r="AF30" s="85" t="s">
        <v>16</v>
      </c>
      <c r="AG30" s="85" t="s">
        <v>16</v>
      </c>
      <c r="AH30" s="85" t="s">
        <v>16</v>
      </c>
      <c r="AI30" s="150"/>
      <c r="AJ30" s="86"/>
      <c r="AK30" s="87">
        <f>SUM((COUNTA(E30:AH30)-SUM(AQ30:AX30)))</f>
        <v>30</v>
      </c>
      <c r="AL30" s="88">
        <f>SUM((COUNTA(E30:AH30)-SUM(AQ30:AU30)))</f>
        <v>30</v>
      </c>
      <c r="AM30" s="326"/>
      <c r="AN30" s="259"/>
      <c r="AO30" s="259"/>
      <c r="AP30" s="260"/>
      <c r="AQ30" s="87">
        <f aca="true" t="shared" si="7" ref="AQ30:AX30">COUNTIF($E$30:$AH$30,AQ22)</f>
        <v>0</v>
      </c>
      <c r="AR30" s="89">
        <f t="shared" si="7"/>
        <v>0</v>
      </c>
      <c r="AS30" s="89">
        <f t="shared" si="7"/>
        <v>0</v>
      </c>
      <c r="AT30" s="89">
        <f t="shared" si="7"/>
        <v>0</v>
      </c>
      <c r="AU30" s="175">
        <f t="shared" si="7"/>
        <v>0</v>
      </c>
      <c r="AV30" s="87">
        <f t="shared" si="7"/>
        <v>0</v>
      </c>
      <c r="AW30" s="89">
        <f t="shared" si="7"/>
        <v>0</v>
      </c>
      <c r="AX30" s="171">
        <f t="shared" si="7"/>
        <v>0</v>
      </c>
      <c r="AY30" s="87">
        <f>IF($AY$5="X",IF(A30="X",AY29+AK30,""),"")</f>
        <v>182</v>
      </c>
      <c r="AZ30" s="89">
        <f>IF($AZ$5="X",IF(A30="X",AZ29+AK30,""),"")</f>
        <v>182</v>
      </c>
      <c r="BA30" s="80">
        <f t="shared" si="2"/>
        <v>182</v>
      </c>
      <c r="BB30" s="89">
        <f>IF(BB21="","",IF($BB$5="X",IF(A30="X",BB29+AK30,""),""))</f>
      </c>
      <c r="BC30" s="89">
        <f>IF(BC21="","",IF($BC$5="X",IF(A30="X",BC29+AK30,""),""))</f>
      </c>
      <c r="BD30" s="89">
        <f>IF(BD21="","",IF($BD$5="X",IF(A30="X",BD29+AK30,""),""))</f>
      </c>
      <c r="BE30" s="89">
        <f>IF(BE21="","",IF($BE$5="X",IF(A30="X",BE29+AK30,""),""))</f>
      </c>
      <c r="BF30" s="90"/>
      <c r="BG30" s="91">
        <f>IF(BG21="","",IF($BG$5="X",IF(A30="X",BG29+AK30,""),""))</f>
      </c>
      <c r="BI30" s="158">
        <f>IF(AR5="",0,IF($AR$5-SUM(BI25:BI29)&lt;AK30,$AR$5-SUM(BI25:BI29),AK30))</f>
        <v>0</v>
      </c>
      <c r="BJ30" s="155"/>
    </row>
    <row r="31" spans="1:62" ht="3.75" customHeight="1">
      <c r="A31" s="63"/>
      <c r="B31" s="92"/>
      <c r="C31" s="92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180"/>
      <c r="BB31" s="93"/>
      <c r="BC31" s="93"/>
      <c r="BD31" s="93"/>
      <c r="BE31" s="93"/>
      <c r="BF31" s="93"/>
      <c r="BG31" s="93"/>
      <c r="BI31" s="158"/>
      <c r="BJ31" s="93"/>
    </row>
    <row r="32" spans="1:62" ht="27" customHeight="1">
      <c r="A32" s="148" t="s">
        <v>3</v>
      </c>
      <c r="B32" s="324" t="s">
        <v>26</v>
      </c>
      <c r="C32" s="325"/>
      <c r="D32" s="94"/>
      <c r="E32" s="95" t="s">
        <v>16</v>
      </c>
      <c r="F32" s="95" t="s">
        <v>16</v>
      </c>
      <c r="G32" s="95" t="s">
        <v>16</v>
      </c>
      <c r="H32" s="95" t="s">
        <v>16</v>
      </c>
      <c r="I32" s="95" t="s">
        <v>16</v>
      </c>
      <c r="J32" s="95" t="s">
        <v>16</v>
      </c>
      <c r="K32" s="95" t="s">
        <v>16</v>
      </c>
      <c r="L32" s="95" t="s">
        <v>16</v>
      </c>
      <c r="M32" s="95" t="s">
        <v>16</v>
      </c>
      <c r="N32" s="95" t="s">
        <v>16</v>
      </c>
      <c r="O32" s="95" t="s">
        <v>16</v>
      </c>
      <c r="P32" s="95" t="s">
        <v>16</v>
      </c>
      <c r="Q32" s="95" t="s">
        <v>16</v>
      </c>
      <c r="R32" s="95" t="s">
        <v>16</v>
      </c>
      <c r="S32" s="95" t="s">
        <v>16</v>
      </c>
      <c r="T32" s="95" t="s">
        <v>16</v>
      </c>
      <c r="U32" s="95" t="s">
        <v>16</v>
      </c>
      <c r="V32" s="95" t="s">
        <v>16</v>
      </c>
      <c r="W32" s="95" t="s">
        <v>16</v>
      </c>
      <c r="X32" s="95" t="s">
        <v>16</v>
      </c>
      <c r="Y32" s="95" t="s">
        <v>16</v>
      </c>
      <c r="Z32" s="95" t="s">
        <v>16</v>
      </c>
      <c r="AA32" s="95" t="s">
        <v>16</v>
      </c>
      <c r="AB32" s="95" t="s">
        <v>16</v>
      </c>
      <c r="AC32" s="95" t="s">
        <v>16</v>
      </c>
      <c r="AD32" s="95" t="s">
        <v>16</v>
      </c>
      <c r="AE32" s="95" t="s">
        <v>16</v>
      </c>
      <c r="AF32" s="95" t="s">
        <v>16</v>
      </c>
      <c r="AG32" s="95" t="s">
        <v>16</v>
      </c>
      <c r="AH32" s="95" t="s">
        <v>16</v>
      </c>
      <c r="AI32" s="96" t="s">
        <v>16</v>
      </c>
      <c r="AJ32" s="97"/>
      <c r="AK32" s="98">
        <f>SUM((COUNTA(E32:AI32)-SUM(AQ32:AX32)))</f>
        <v>31</v>
      </c>
      <c r="AL32" s="179">
        <f>SUM((COUNTA(E32:AI32)-SUM(AQ32:AU32)))</f>
        <v>31</v>
      </c>
      <c r="AM32" s="327"/>
      <c r="AN32" s="328"/>
      <c r="AO32" s="328"/>
      <c r="AP32" s="329"/>
      <c r="AQ32" s="71">
        <f aca="true" t="shared" si="8" ref="AQ32:AX32">COUNTIF($E$32:$AI$32,AQ22)</f>
        <v>0</v>
      </c>
      <c r="AR32" s="72">
        <f t="shared" si="8"/>
        <v>0</v>
      </c>
      <c r="AS32" s="72">
        <f t="shared" si="8"/>
        <v>0</v>
      </c>
      <c r="AT32" s="72">
        <f t="shared" si="8"/>
        <v>0</v>
      </c>
      <c r="AU32" s="177">
        <f t="shared" si="8"/>
        <v>0</v>
      </c>
      <c r="AV32" s="71">
        <f t="shared" si="8"/>
        <v>0</v>
      </c>
      <c r="AW32" s="72">
        <f t="shared" si="8"/>
        <v>0</v>
      </c>
      <c r="AX32" s="169">
        <f t="shared" si="8"/>
        <v>0</v>
      </c>
      <c r="AY32" s="71">
        <f>IF($AY$5="X",IF(A32="X",AY30+AK32,""),"")</f>
        <v>213</v>
      </c>
      <c r="AZ32" s="72">
        <f>IF($AZ$5="X",IF(A32="X",AZ30+AK32,""),"")</f>
        <v>213</v>
      </c>
      <c r="BA32" s="80">
        <f>IF($BA$5="X",IF(A32="X",BA30+AL32+AS32+AT32,""),"")</f>
        <v>213</v>
      </c>
      <c r="BB32" s="72">
        <f>IF(BB21="","",IF($BB$5="X",IF(A32="X",BB30+AK32,""),""))</f>
      </c>
      <c r="BC32" s="72">
        <f>IF(BC21="","",IF($BC$5="X",IF(A32="X",BC30+AK32,""),""))</f>
      </c>
      <c r="BD32" s="72">
        <f>IF(BD21="","",IF($BD$5="X",IF(A32="X",BD30+AK32,""),""))</f>
      </c>
      <c r="BE32" s="72">
        <f>IF(BE21="","",IF($BE$5="X",IF(A32="X",BE30+AK32,""),""))</f>
      </c>
      <c r="BF32" s="73"/>
      <c r="BG32" s="74">
        <f>IF(BG21="","",IF($BG$5="X",IF(A32="X",BG30+AK32,""),""))</f>
      </c>
      <c r="BI32" s="158">
        <f>IF(AR5="",0,IF($AR$5-SUM(BI25:BI30)&lt;AK32,$AR$5-SUM(BI25:BI30),AK32))</f>
        <v>0</v>
      </c>
      <c r="BJ32" s="155"/>
    </row>
    <row r="33" spans="1:62" ht="27" customHeight="1">
      <c r="A33" s="148" t="s">
        <v>3</v>
      </c>
      <c r="B33" s="338" t="s">
        <v>27</v>
      </c>
      <c r="C33" s="339"/>
      <c r="D33" s="64"/>
      <c r="E33" s="99" t="s">
        <v>16</v>
      </c>
      <c r="F33" s="99" t="s">
        <v>16</v>
      </c>
      <c r="G33" s="99" t="s">
        <v>16</v>
      </c>
      <c r="H33" s="99" t="s">
        <v>16</v>
      </c>
      <c r="I33" s="99" t="s">
        <v>16</v>
      </c>
      <c r="J33" s="99" t="s">
        <v>16</v>
      </c>
      <c r="K33" s="99" t="s">
        <v>16</v>
      </c>
      <c r="L33" s="99" t="s">
        <v>16</v>
      </c>
      <c r="M33" s="99" t="s">
        <v>16</v>
      </c>
      <c r="N33" s="99" t="s">
        <v>16</v>
      </c>
      <c r="O33" s="99" t="s">
        <v>16</v>
      </c>
      <c r="P33" s="99" t="s">
        <v>16</v>
      </c>
      <c r="Q33" s="99" t="s">
        <v>16</v>
      </c>
      <c r="R33" s="99" t="s">
        <v>16</v>
      </c>
      <c r="S33" s="99" t="s">
        <v>16</v>
      </c>
      <c r="T33" s="99" t="s">
        <v>16</v>
      </c>
      <c r="U33" s="99" t="s">
        <v>16</v>
      </c>
      <c r="V33" s="99" t="s">
        <v>16</v>
      </c>
      <c r="W33" s="99" t="s">
        <v>16</v>
      </c>
      <c r="X33" s="99" t="s">
        <v>16</v>
      </c>
      <c r="Y33" s="99" t="s">
        <v>16</v>
      </c>
      <c r="Z33" s="99" t="s">
        <v>16</v>
      </c>
      <c r="AA33" s="99" t="s">
        <v>16</v>
      </c>
      <c r="AB33" s="99" t="s">
        <v>16</v>
      </c>
      <c r="AC33" s="99" t="s">
        <v>16</v>
      </c>
      <c r="AD33" s="99" t="s">
        <v>16</v>
      </c>
      <c r="AE33" s="99" t="s">
        <v>16</v>
      </c>
      <c r="AF33" s="99" t="s">
        <v>16</v>
      </c>
      <c r="AG33" s="99" t="s">
        <v>16</v>
      </c>
      <c r="AH33" s="99" t="s">
        <v>16</v>
      </c>
      <c r="AI33" s="100" t="s">
        <v>16</v>
      </c>
      <c r="AJ33" s="101"/>
      <c r="AK33" s="68">
        <f>SUM((COUNTA(E33:AI33)-SUM(AQ33:AX33)))</f>
        <v>31</v>
      </c>
      <c r="AL33" s="178">
        <f>SUM((COUNTA(E33:AI33)-SUM(AQ33:AU33)))</f>
        <v>31</v>
      </c>
      <c r="AM33" s="268"/>
      <c r="AN33" s="269"/>
      <c r="AO33" s="269"/>
      <c r="AP33" s="310"/>
      <c r="AQ33" s="79">
        <f aca="true" t="shared" si="9" ref="AQ33:AX33">COUNTIF($E$33:$AI$33,AQ22)</f>
        <v>0</v>
      </c>
      <c r="AR33" s="80">
        <f t="shared" si="9"/>
        <v>0</v>
      </c>
      <c r="AS33" s="80">
        <f t="shared" si="9"/>
        <v>0</v>
      </c>
      <c r="AT33" s="80">
        <f t="shared" si="9"/>
        <v>0</v>
      </c>
      <c r="AU33" s="174">
        <f t="shared" si="9"/>
        <v>0</v>
      </c>
      <c r="AV33" s="79">
        <f t="shared" si="9"/>
        <v>0</v>
      </c>
      <c r="AW33" s="80">
        <f t="shared" si="9"/>
        <v>0</v>
      </c>
      <c r="AX33" s="170">
        <f t="shared" si="9"/>
        <v>0</v>
      </c>
      <c r="AY33" s="79">
        <f>IF($AY$5="X",IF(A33="X",AY32+AK33,""),"")</f>
        <v>244</v>
      </c>
      <c r="AZ33" s="80">
        <f>IF($AZ$5="X",IF(A33="X",AZ32+AK33,""),"")</f>
        <v>244</v>
      </c>
      <c r="BA33" s="80">
        <f>IF($BA$5="X",IF(A33="X",BA32+AL33+AS33+AT33,""),"")</f>
        <v>244</v>
      </c>
      <c r="BB33" s="80">
        <f>IF(BB21="","",IF($BB$5="X",IF(A33="X",BB32+AK33,""),""))</f>
      </c>
      <c r="BC33" s="80">
        <f>IF(BC21="","",IF($BC$5="X",IF(A33="X",BC32+AK33,""),""))</f>
      </c>
      <c r="BD33" s="80">
        <f>IF(BD21="","",IF($BD$5="X",IF(A33="X",BD32+AK33,""),""))</f>
      </c>
      <c r="BE33" s="80">
        <f>IF(BE21="","",IF($BE$5="X",IF(A33="X",BE32+AK33,""),""))</f>
      </c>
      <c r="BF33" s="81"/>
      <c r="BG33" s="82">
        <f>IF(BG21="","",IF($BG$5="X",IF(A33="X",BG32+AK33,""),""))</f>
      </c>
      <c r="BI33" s="158">
        <f>IF(AR5="",0,IF($AR$5-SUM(BI25:BI30,BI32)&lt;AK33,$AR$5-SUM(BI25:BI30,BI32),AK33))</f>
        <v>0</v>
      </c>
      <c r="BJ33" s="155"/>
    </row>
    <row r="34" spans="1:62" ht="27" customHeight="1">
      <c r="A34" s="148" t="s">
        <v>3</v>
      </c>
      <c r="B34" s="338" t="s">
        <v>28</v>
      </c>
      <c r="C34" s="339"/>
      <c r="D34" s="64"/>
      <c r="E34" s="99" t="s">
        <v>16</v>
      </c>
      <c r="F34" s="99" t="s">
        <v>16</v>
      </c>
      <c r="G34" s="99" t="s">
        <v>16</v>
      </c>
      <c r="H34" s="99" t="s">
        <v>16</v>
      </c>
      <c r="I34" s="99" t="s">
        <v>16</v>
      </c>
      <c r="J34" s="99" t="s">
        <v>16</v>
      </c>
      <c r="K34" s="99" t="s">
        <v>16</v>
      </c>
      <c r="L34" s="99" t="s">
        <v>16</v>
      </c>
      <c r="M34" s="99" t="s">
        <v>16</v>
      </c>
      <c r="N34" s="99" t="s">
        <v>16</v>
      </c>
      <c r="O34" s="99" t="s">
        <v>16</v>
      </c>
      <c r="P34" s="99" t="s">
        <v>16</v>
      </c>
      <c r="Q34" s="99" t="s">
        <v>16</v>
      </c>
      <c r="R34" s="99" t="s">
        <v>16</v>
      </c>
      <c r="S34" s="99" t="s">
        <v>16</v>
      </c>
      <c r="T34" s="99" t="s">
        <v>16</v>
      </c>
      <c r="U34" s="99" t="s">
        <v>16</v>
      </c>
      <c r="V34" s="99" t="s">
        <v>16</v>
      </c>
      <c r="W34" s="99" t="s">
        <v>16</v>
      </c>
      <c r="X34" s="99" t="s">
        <v>16</v>
      </c>
      <c r="Y34" s="99" t="s">
        <v>16</v>
      </c>
      <c r="Z34" s="99" t="s">
        <v>16</v>
      </c>
      <c r="AA34" s="99" t="s">
        <v>16</v>
      </c>
      <c r="AB34" s="99" t="s">
        <v>16</v>
      </c>
      <c r="AC34" s="99" t="s">
        <v>16</v>
      </c>
      <c r="AD34" s="99" t="s">
        <v>16</v>
      </c>
      <c r="AE34" s="99" t="s">
        <v>16</v>
      </c>
      <c r="AF34" s="99" t="s">
        <v>16</v>
      </c>
      <c r="AG34" s="99" t="s">
        <v>16</v>
      </c>
      <c r="AH34" s="99" t="s">
        <v>16</v>
      </c>
      <c r="AI34" s="77"/>
      <c r="AJ34" s="78"/>
      <c r="AK34" s="68">
        <f>SUM((COUNTA(E34:AH34)-SUM(AQ34:AX34)))</f>
        <v>30</v>
      </c>
      <c r="AL34" s="178">
        <f>SUM((COUNTA(E34:AH34)-SUM(AQ34:AU34)))</f>
        <v>30</v>
      </c>
      <c r="AM34" s="268"/>
      <c r="AN34" s="269"/>
      <c r="AO34" s="269"/>
      <c r="AP34" s="310"/>
      <c r="AQ34" s="79">
        <f aca="true" t="shared" si="10" ref="AQ34:AX34">COUNTIF($E$34:$AH$34,AQ22)</f>
        <v>0</v>
      </c>
      <c r="AR34" s="80">
        <f t="shared" si="10"/>
        <v>0</v>
      </c>
      <c r="AS34" s="80">
        <f t="shared" si="10"/>
        <v>0</v>
      </c>
      <c r="AT34" s="80">
        <f t="shared" si="10"/>
        <v>0</v>
      </c>
      <c r="AU34" s="174">
        <f t="shared" si="10"/>
        <v>0</v>
      </c>
      <c r="AV34" s="79">
        <f t="shared" si="10"/>
        <v>0</v>
      </c>
      <c r="AW34" s="80">
        <f t="shared" si="10"/>
        <v>0</v>
      </c>
      <c r="AX34" s="170">
        <f t="shared" si="10"/>
        <v>0</v>
      </c>
      <c r="AY34" s="79">
        <f>IF($AY$5="X",IF(A34="X",AY33+AK34,""),"")</f>
        <v>274</v>
      </c>
      <c r="AZ34" s="80">
        <f>IF($AZ$5="X",IF(A34="X",AZ33+AK34,""),"")</f>
        <v>274</v>
      </c>
      <c r="BA34" s="80">
        <f>IF($BA$5="X",IF(A34="X",BA33+AL34+AS34+AT34,""),"")</f>
        <v>274</v>
      </c>
      <c r="BB34" s="80">
        <f>IF(BB21="","",IF($BB$5="X",IF(A34="X",BB33+AK34,""),""))</f>
      </c>
      <c r="BC34" s="80">
        <f>IF(BC21="","",IF($BC$5="X",IF(A34="X",BC33+AK34,""),""))</f>
      </c>
      <c r="BD34" s="80">
        <f>IF(BD21="","",IF($BD$5="X",IF(A34="X",BD33+AK34,""),""))</f>
      </c>
      <c r="BE34" s="80">
        <f>IF(BE21="","",IF($BE$5="X",IF(A34="X",BE33+AK34,""),""))</f>
      </c>
      <c r="BF34" s="81"/>
      <c r="BG34" s="82">
        <f>IF(BG21="","",IF($BG$5="X",IF(A34="X",BG33+AK34,""),""))</f>
      </c>
      <c r="BI34" s="158">
        <f>IF(AR5="",0,IF($AR$5-SUM(BI25:BI30,BI32:BI33)&lt;AK34,$AR$5-SUM(BI25:BI30,BI32:BI33),AK34))</f>
        <v>0</v>
      </c>
      <c r="BJ34" s="155"/>
    </row>
    <row r="35" spans="1:62" ht="27" customHeight="1">
      <c r="A35" s="148" t="s">
        <v>3</v>
      </c>
      <c r="B35" s="338" t="s">
        <v>29</v>
      </c>
      <c r="C35" s="339"/>
      <c r="D35" s="64"/>
      <c r="E35" s="99" t="s">
        <v>16</v>
      </c>
      <c r="F35" s="99" t="s">
        <v>16</v>
      </c>
      <c r="G35" s="99" t="s">
        <v>16</v>
      </c>
      <c r="H35" s="99" t="s">
        <v>16</v>
      </c>
      <c r="I35" s="99" t="s">
        <v>16</v>
      </c>
      <c r="J35" s="99" t="s">
        <v>16</v>
      </c>
      <c r="K35" s="99" t="s">
        <v>16</v>
      </c>
      <c r="L35" s="99" t="s">
        <v>16</v>
      </c>
      <c r="M35" s="99" t="s">
        <v>16</v>
      </c>
      <c r="N35" s="99" t="s">
        <v>16</v>
      </c>
      <c r="O35" s="99" t="s">
        <v>16</v>
      </c>
      <c r="P35" s="99" t="s">
        <v>16</v>
      </c>
      <c r="Q35" s="99" t="s">
        <v>16</v>
      </c>
      <c r="R35" s="99" t="s">
        <v>16</v>
      </c>
      <c r="S35" s="99" t="s">
        <v>16</v>
      </c>
      <c r="T35" s="99" t="s">
        <v>16</v>
      </c>
      <c r="U35" s="99" t="s">
        <v>16</v>
      </c>
      <c r="V35" s="99" t="s">
        <v>16</v>
      </c>
      <c r="W35" s="99" t="s">
        <v>16</v>
      </c>
      <c r="X35" s="99" t="s">
        <v>16</v>
      </c>
      <c r="Y35" s="99" t="s">
        <v>16</v>
      </c>
      <c r="Z35" s="99" t="s">
        <v>16</v>
      </c>
      <c r="AA35" s="99" t="s">
        <v>16</v>
      </c>
      <c r="AB35" s="99" t="s">
        <v>16</v>
      </c>
      <c r="AC35" s="99" t="s">
        <v>16</v>
      </c>
      <c r="AD35" s="99" t="s">
        <v>16</v>
      </c>
      <c r="AE35" s="99" t="s">
        <v>16</v>
      </c>
      <c r="AF35" s="99" t="s">
        <v>16</v>
      </c>
      <c r="AG35" s="99" t="s">
        <v>16</v>
      </c>
      <c r="AH35" s="99" t="s">
        <v>16</v>
      </c>
      <c r="AI35" s="100" t="s">
        <v>16</v>
      </c>
      <c r="AJ35" s="101"/>
      <c r="AK35" s="68">
        <f>SUM((COUNTA(E35:AI35)-SUM(AQ35:AX35)))</f>
        <v>31</v>
      </c>
      <c r="AL35" s="178">
        <f>SUM((COUNTA(E35:AI35)-SUM(AQ35:AU35)))</f>
        <v>31</v>
      </c>
      <c r="AM35" s="268"/>
      <c r="AN35" s="269"/>
      <c r="AO35" s="269"/>
      <c r="AP35" s="310"/>
      <c r="AQ35" s="79">
        <f aca="true" t="shared" si="11" ref="AQ35:AX35">COUNTIF($E$35:$AI$35,AQ22)</f>
        <v>0</v>
      </c>
      <c r="AR35" s="80">
        <f t="shared" si="11"/>
        <v>0</v>
      </c>
      <c r="AS35" s="80">
        <f t="shared" si="11"/>
        <v>0</v>
      </c>
      <c r="AT35" s="80">
        <f t="shared" si="11"/>
        <v>0</v>
      </c>
      <c r="AU35" s="174">
        <f t="shared" si="11"/>
        <v>0</v>
      </c>
      <c r="AV35" s="79">
        <f t="shared" si="11"/>
        <v>0</v>
      </c>
      <c r="AW35" s="80">
        <f t="shared" si="11"/>
        <v>0</v>
      </c>
      <c r="AX35" s="170">
        <f t="shared" si="11"/>
        <v>0</v>
      </c>
      <c r="AY35" s="79">
        <f>IF($AY$5="X",IF(A35="X",AY34+AK35,""),"")</f>
        <v>305</v>
      </c>
      <c r="AZ35" s="80">
        <f>IF($AZ$5="X",IF(A35="X",AZ34+AK35,""),"")</f>
        <v>305</v>
      </c>
      <c r="BA35" s="80">
        <f>IF($BA$5="X",IF(A35="X",BA34+AL35+AS35+AT35,""),"")</f>
        <v>305</v>
      </c>
      <c r="BB35" s="80">
        <f>IF(BB21="","",IF($BB$5="X",IF(A35="X",BB34+AK35,""),""))</f>
      </c>
      <c r="BC35" s="80">
        <f>IF(BC21="","",IF($BC$5="X",IF(A35="X",BC34+AK35,""),""))</f>
      </c>
      <c r="BD35" s="80">
        <f>IF(BD21="","",IF($BD$5="X",IF(A35="X",BD34+AK35,""),""))</f>
      </c>
      <c r="BE35" s="80">
        <f>IF(BE21="","",IF($BE$5="X",IF(A35="X",BE34+AK35,""),""))</f>
      </c>
      <c r="BF35" s="81"/>
      <c r="BG35" s="82">
        <f>IF(BG21="","",IF($BG$5="X",IF(A35="X",BG34+AK35,""),""))</f>
      </c>
      <c r="BI35" s="158">
        <f>IF(AR5="",0,IF($AR$5-SUM(BI25:BI30,BI32:BI34)&lt;AK35,$AR$5-SUM(BI25:BI30,BI32:BI34),AK35))</f>
        <v>0</v>
      </c>
      <c r="BJ35" s="155"/>
    </row>
    <row r="36" spans="1:62" ht="27" customHeight="1">
      <c r="A36" s="148" t="s">
        <v>3</v>
      </c>
      <c r="B36" s="338" t="s">
        <v>30</v>
      </c>
      <c r="C36" s="339"/>
      <c r="D36" s="64"/>
      <c r="E36" s="99" t="s">
        <v>16</v>
      </c>
      <c r="F36" s="99" t="s">
        <v>16</v>
      </c>
      <c r="G36" s="99" t="s">
        <v>16</v>
      </c>
      <c r="H36" s="99" t="s">
        <v>16</v>
      </c>
      <c r="I36" s="99" t="s">
        <v>16</v>
      </c>
      <c r="J36" s="99" t="s">
        <v>16</v>
      </c>
      <c r="K36" s="99" t="s">
        <v>16</v>
      </c>
      <c r="L36" s="99" t="s">
        <v>16</v>
      </c>
      <c r="M36" s="99" t="s">
        <v>16</v>
      </c>
      <c r="N36" s="99" t="s">
        <v>16</v>
      </c>
      <c r="O36" s="99" t="s">
        <v>16</v>
      </c>
      <c r="P36" s="99" t="s">
        <v>16</v>
      </c>
      <c r="Q36" s="99" t="s">
        <v>16</v>
      </c>
      <c r="R36" s="99" t="s">
        <v>16</v>
      </c>
      <c r="S36" s="99" t="s">
        <v>16</v>
      </c>
      <c r="T36" s="99" t="s">
        <v>16</v>
      </c>
      <c r="U36" s="99" t="s">
        <v>16</v>
      </c>
      <c r="V36" s="99" t="s">
        <v>16</v>
      </c>
      <c r="W36" s="99" t="s">
        <v>16</v>
      </c>
      <c r="X36" s="99" t="s">
        <v>16</v>
      </c>
      <c r="Y36" s="99" t="s">
        <v>16</v>
      </c>
      <c r="Z36" s="99" t="s">
        <v>16</v>
      </c>
      <c r="AA36" s="99" t="s">
        <v>16</v>
      </c>
      <c r="AB36" s="99" t="s">
        <v>16</v>
      </c>
      <c r="AC36" s="99" t="s">
        <v>16</v>
      </c>
      <c r="AD36" s="99" t="s">
        <v>16</v>
      </c>
      <c r="AE36" s="99" t="s">
        <v>16</v>
      </c>
      <c r="AF36" s="99" t="s">
        <v>16</v>
      </c>
      <c r="AG36" s="99" t="s">
        <v>16</v>
      </c>
      <c r="AH36" s="99" t="s">
        <v>16</v>
      </c>
      <c r="AI36" s="77"/>
      <c r="AJ36" s="78"/>
      <c r="AK36" s="68">
        <f>SUM((COUNTA(E36:AH36)-SUM(AQ36:AX36)))</f>
        <v>30</v>
      </c>
      <c r="AL36" s="178">
        <f>SUM((COUNTA(E36:AH36)-SUM(AQ36:AU36)))</f>
        <v>30</v>
      </c>
      <c r="AM36" s="268"/>
      <c r="AN36" s="269"/>
      <c r="AO36" s="269"/>
      <c r="AP36" s="310"/>
      <c r="AQ36" s="79">
        <f aca="true" t="shared" si="12" ref="AQ36:AX36">COUNTIF($E$36:$AH$36,AQ22)</f>
        <v>0</v>
      </c>
      <c r="AR36" s="80">
        <f t="shared" si="12"/>
        <v>0</v>
      </c>
      <c r="AS36" s="80">
        <f t="shared" si="12"/>
        <v>0</v>
      </c>
      <c r="AT36" s="80">
        <f t="shared" si="12"/>
        <v>0</v>
      </c>
      <c r="AU36" s="174">
        <f t="shared" si="12"/>
        <v>0</v>
      </c>
      <c r="AV36" s="79">
        <f t="shared" si="12"/>
        <v>0</v>
      </c>
      <c r="AW36" s="80">
        <f t="shared" si="12"/>
        <v>0</v>
      </c>
      <c r="AX36" s="170">
        <f t="shared" si="12"/>
        <v>0</v>
      </c>
      <c r="AY36" s="79">
        <f>IF($AY$5="X",IF(A36="X",AY35+AK36,""),"")</f>
        <v>335</v>
      </c>
      <c r="AZ36" s="80">
        <f>IF($AZ$5="X",IF(A36="X",AZ35+AK36,""),"")</f>
        <v>335</v>
      </c>
      <c r="BA36" s="80">
        <f>IF($BA$5="X",IF(A36="X",BA35+AL36+AS36+AT36,""),"")</f>
        <v>335</v>
      </c>
      <c r="BB36" s="80">
        <f>IF(BB21="","",IF($BB$5="X",IF(A36="X",BB35+AK36,""),""))</f>
      </c>
      <c r="BC36" s="80">
        <f>IF(BC21="","",IF($BC$5="X",IF(A36="X",BC35+AK36,""),""))</f>
      </c>
      <c r="BD36" s="80">
        <f>IF(BD21="","",IF($BD$5="X",IF(A36="X",BD35+AK36,""),""))</f>
      </c>
      <c r="BE36" s="80">
        <f>IF(BE21="","",IF($BE$5="X",IF(A36="X",BE35+AK36,""),""))</f>
      </c>
      <c r="BF36" s="81"/>
      <c r="BG36" s="82">
        <f>IF(BG21="","",IF($BG$5="X",IF(A36="X",BG35+AK36,""),""))</f>
      </c>
      <c r="BI36" s="158">
        <f>IF(AR5="",0,IF($AR$5-SUM(BI25:BI30,BI32:BI35)&lt;AK36,$AR$5-SUM(BI25:BI30,BI32:BI35),AK36))</f>
        <v>0</v>
      </c>
      <c r="BJ36" s="155"/>
    </row>
    <row r="37" spans="1:62" ht="27" customHeight="1">
      <c r="A37" s="148" t="s">
        <v>3</v>
      </c>
      <c r="B37" s="322" t="s">
        <v>31</v>
      </c>
      <c r="C37" s="323"/>
      <c r="D37" s="84"/>
      <c r="E37" s="102" t="s">
        <v>16</v>
      </c>
      <c r="F37" s="102" t="s">
        <v>16</v>
      </c>
      <c r="G37" s="102" t="s">
        <v>16</v>
      </c>
      <c r="H37" s="102" t="s">
        <v>16</v>
      </c>
      <c r="I37" s="102" t="s">
        <v>16</v>
      </c>
      <c r="J37" s="102" t="s">
        <v>16</v>
      </c>
      <c r="K37" s="102" t="s">
        <v>16</v>
      </c>
      <c r="L37" s="102" t="s">
        <v>16</v>
      </c>
      <c r="M37" s="102" t="s">
        <v>16</v>
      </c>
      <c r="N37" s="102" t="s">
        <v>16</v>
      </c>
      <c r="O37" s="102" t="s">
        <v>16</v>
      </c>
      <c r="P37" s="102" t="s">
        <v>16</v>
      </c>
      <c r="Q37" s="102" t="s">
        <v>16</v>
      </c>
      <c r="R37" s="102" t="s">
        <v>16</v>
      </c>
      <c r="S37" s="102" t="s">
        <v>16</v>
      </c>
      <c r="T37" s="102" t="s">
        <v>16</v>
      </c>
      <c r="U37" s="102" t="s">
        <v>16</v>
      </c>
      <c r="V37" s="102" t="s">
        <v>16</v>
      </c>
      <c r="W37" s="102" t="s">
        <v>16</v>
      </c>
      <c r="X37" s="102" t="s">
        <v>16</v>
      </c>
      <c r="Y37" s="102" t="s">
        <v>16</v>
      </c>
      <c r="Z37" s="102" t="s">
        <v>16</v>
      </c>
      <c r="AA37" s="102" t="s">
        <v>16</v>
      </c>
      <c r="AB37" s="102" t="s">
        <v>16</v>
      </c>
      <c r="AC37" s="102" t="s">
        <v>16</v>
      </c>
      <c r="AD37" s="102" t="s">
        <v>16</v>
      </c>
      <c r="AE37" s="102" t="s">
        <v>16</v>
      </c>
      <c r="AF37" s="102" t="s">
        <v>16</v>
      </c>
      <c r="AG37" s="102" t="s">
        <v>16</v>
      </c>
      <c r="AH37" s="102" t="s">
        <v>16</v>
      </c>
      <c r="AI37" s="103" t="s">
        <v>16</v>
      </c>
      <c r="AJ37" s="101"/>
      <c r="AK37" s="87">
        <f>SUM((COUNTA(E37:AI37)-SUM(AQ37:AX37)))</f>
        <v>31</v>
      </c>
      <c r="AL37" s="88">
        <f>SUM((COUNTA(E37:AI37)-SUM(AQ37:AU37)))</f>
        <v>31</v>
      </c>
      <c r="AM37" s="373"/>
      <c r="AN37" s="371"/>
      <c r="AO37" s="371"/>
      <c r="AP37" s="372"/>
      <c r="AQ37" s="87">
        <f aca="true" t="shared" si="13" ref="AQ37:AX37">COUNTIF($E$37:$AI$37,AQ22)</f>
        <v>0</v>
      </c>
      <c r="AR37" s="89">
        <f t="shared" si="13"/>
        <v>0</v>
      </c>
      <c r="AS37" s="89">
        <f t="shared" si="13"/>
        <v>0</v>
      </c>
      <c r="AT37" s="89">
        <f t="shared" si="13"/>
        <v>0</v>
      </c>
      <c r="AU37" s="175">
        <f t="shared" si="13"/>
        <v>0</v>
      </c>
      <c r="AV37" s="87">
        <f t="shared" si="13"/>
        <v>0</v>
      </c>
      <c r="AW37" s="89">
        <f t="shared" si="13"/>
        <v>0</v>
      </c>
      <c r="AX37" s="171">
        <f t="shared" si="13"/>
        <v>0</v>
      </c>
      <c r="AY37" s="87">
        <f>IF($AY$5="X",IF(A37="X",AY36+AK37,""),"")</f>
        <v>366</v>
      </c>
      <c r="AZ37" s="89">
        <f>IF($AZ$5="X",IF(A37="X",AZ36+AK37,""),"")</f>
        <v>366</v>
      </c>
      <c r="BA37" s="80">
        <f>IF($BA$5="X",IF(A37="X",BA36+AL37+AS37+AT37,""),"")</f>
        <v>366</v>
      </c>
      <c r="BB37" s="89">
        <f>IF(BB21="","",IF($BB$5="X",IF(A37="X",BB36+AK37,""),""))</f>
      </c>
      <c r="BC37" s="89">
        <f>IF(BC21="","",IF($BC$5="X",IF(A37="X",BC36+AK37,""),""))</f>
      </c>
      <c r="BD37" s="89">
        <f>IF(BD21="","",IF($BD$5="X",IF(A37="X",BD36+AK37,""),""))</f>
      </c>
      <c r="BE37" s="89">
        <f>IF(BE21="","",IF($BE$5="X",IF(A37="X",BE36+AK37,""),""))</f>
      </c>
      <c r="BF37" s="90"/>
      <c r="BG37" s="91">
        <f>IF(BG21="","",IF($BG$5="X",IF(A37="X",BG36+AK37,""),""))</f>
      </c>
      <c r="BI37" s="158">
        <f>IF(AR5="",0,IF($AR$5-SUM(BI25:BI30,BI32:BI36)&lt;AK37,$AR$5-SUM(BI25:BI30,BI32:BI36),AK37))</f>
        <v>0</v>
      </c>
      <c r="BJ37" s="155"/>
    </row>
    <row r="38" spans="32:61" ht="9" customHeight="1">
      <c r="AF38" s="104">
        <v>7</v>
      </c>
      <c r="AI38" s="105"/>
      <c r="AK38" s="298">
        <f>AL37</f>
        <v>31</v>
      </c>
      <c r="AL38" s="299"/>
      <c r="AM38" s="362">
        <f>SUM(AM32:AN37,AM30)</f>
        <v>0</v>
      </c>
      <c r="AN38" s="363"/>
      <c r="AO38" s="363">
        <f>SUM(AO32:AP37,AO30)</f>
        <v>0</v>
      </c>
      <c r="AP38" s="368"/>
      <c r="AQ38" s="238">
        <f aca="true" t="shared" si="14" ref="AQ38:AX38">SUM(AQ32:AQ37,AQ25:AQ30)</f>
        <v>0</v>
      </c>
      <c r="AR38" s="184">
        <f t="shared" si="14"/>
        <v>0</v>
      </c>
      <c r="AS38" s="184">
        <f t="shared" si="14"/>
        <v>0</v>
      </c>
      <c r="AT38" s="184">
        <f t="shared" si="14"/>
        <v>0</v>
      </c>
      <c r="AU38" s="184">
        <f t="shared" si="14"/>
        <v>0</v>
      </c>
      <c r="AV38" s="184">
        <f t="shared" si="14"/>
        <v>0</v>
      </c>
      <c r="AW38" s="184">
        <f t="shared" si="14"/>
        <v>0</v>
      </c>
      <c r="AX38" s="184">
        <f t="shared" si="14"/>
        <v>0</v>
      </c>
      <c r="AY38" s="238">
        <f aca="true" t="shared" si="15" ref="AY38:BG38">AY37</f>
        <v>366</v>
      </c>
      <c r="AZ38" s="184">
        <f t="shared" si="15"/>
        <v>366</v>
      </c>
      <c r="BA38" s="184">
        <f>BA37</f>
        <v>366</v>
      </c>
      <c r="BB38" s="184">
        <f t="shared" si="15"/>
      </c>
      <c r="BC38" s="184">
        <f t="shared" si="15"/>
      </c>
      <c r="BD38" s="184">
        <f t="shared" si="15"/>
      </c>
      <c r="BE38" s="237">
        <f t="shared" si="15"/>
      </c>
      <c r="BF38" s="216"/>
      <c r="BG38" s="219">
        <f t="shared" si="15"/>
      </c>
      <c r="BI38" s="183"/>
    </row>
    <row r="39" spans="32:61" ht="12.75" customHeight="1">
      <c r="AF39" s="304" t="s">
        <v>32</v>
      </c>
      <c r="AG39" s="305"/>
      <c r="AH39" s="305"/>
      <c r="AI39" s="306"/>
      <c r="AJ39" s="106"/>
      <c r="AK39" s="300"/>
      <c r="AL39" s="301"/>
      <c r="AM39" s="364"/>
      <c r="AN39" s="365"/>
      <c r="AO39" s="365"/>
      <c r="AP39" s="369"/>
      <c r="AQ39" s="239"/>
      <c r="AR39" s="185"/>
      <c r="AS39" s="185"/>
      <c r="AT39" s="185"/>
      <c r="AU39" s="185"/>
      <c r="AV39" s="185"/>
      <c r="AW39" s="185"/>
      <c r="AX39" s="185"/>
      <c r="AY39" s="239"/>
      <c r="AZ39" s="185"/>
      <c r="BA39" s="185"/>
      <c r="BB39" s="185"/>
      <c r="BC39" s="185"/>
      <c r="BD39" s="185"/>
      <c r="BE39" s="185"/>
      <c r="BF39" s="217"/>
      <c r="BG39" s="220"/>
      <c r="BI39" s="183"/>
    </row>
    <row r="40" spans="32:61" ht="12.75" customHeight="1">
      <c r="AF40" s="307"/>
      <c r="AG40" s="308"/>
      <c r="AH40" s="308"/>
      <c r="AI40" s="309"/>
      <c r="AJ40" s="107"/>
      <c r="AK40" s="302"/>
      <c r="AL40" s="303"/>
      <c r="AM40" s="366"/>
      <c r="AN40" s="367"/>
      <c r="AO40" s="367"/>
      <c r="AP40" s="370"/>
      <c r="AQ40" s="240"/>
      <c r="AR40" s="186"/>
      <c r="AS40" s="186"/>
      <c r="AT40" s="186"/>
      <c r="AU40" s="186"/>
      <c r="AV40" s="186"/>
      <c r="AW40" s="186"/>
      <c r="AX40" s="186"/>
      <c r="AY40" s="240"/>
      <c r="AZ40" s="186"/>
      <c r="BA40" s="186"/>
      <c r="BB40" s="186"/>
      <c r="BC40" s="186"/>
      <c r="BD40" s="186"/>
      <c r="BE40" s="186"/>
      <c r="BF40" s="218"/>
      <c r="BG40" s="221"/>
      <c r="BI40" s="183"/>
    </row>
    <row r="41" ht="3.75" customHeight="1"/>
    <row r="42" spans="2:59" ht="12" customHeight="1">
      <c r="B42" s="19">
        <v>8</v>
      </c>
      <c r="C42" s="290" t="s">
        <v>173</v>
      </c>
      <c r="D42" s="290"/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2"/>
      <c r="U42" s="19">
        <v>9</v>
      </c>
      <c r="V42" s="290" t="s">
        <v>33</v>
      </c>
      <c r="W42" s="290"/>
      <c r="X42" s="290"/>
      <c r="Y42" s="290"/>
      <c r="Z42" s="290"/>
      <c r="AA42" s="290"/>
      <c r="AB42" s="290"/>
      <c r="AC42" s="290"/>
      <c r="AD42" s="290"/>
      <c r="AE42" s="290"/>
      <c r="AF42" s="290"/>
      <c r="AG42" s="290"/>
      <c r="AH42" s="290"/>
      <c r="AI42" s="290"/>
      <c r="AJ42" s="291"/>
      <c r="AK42" s="292"/>
      <c r="AM42" s="293">
        <v>10</v>
      </c>
      <c r="AN42" s="294"/>
      <c r="AO42" s="108" t="s">
        <v>34</v>
      </c>
      <c r="AP42" s="109"/>
      <c r="AQ42" s="109"/>
      <c r="AR42" s="109"/>
      <c r="AS42" s="109"/>
      <c r="AT42" s="109"/>
      <c r="AU42" s="109"/>
      <c r="AV42" s="109"/>
      <c r="AW42" s="109"/>
      <c r="AX42" s="110"/>
      <c r="AY42" s="19">
        <v>11</v>
      </c>
      <c r="AZ42" s="111" t="s">
        <v>35</v>
      </c>
      <c r="BA42" s="20"/>
      <c r="BB42" s="20"/>
      <c r="BC42" s="20"/>
      <c r="BD42" s="20"/>
      <c r="BE42" s="20"/>
      <c r="BF42" s="20"/>
      <c r="BG42" s="41"/>
    </row>
    <row r="43" spans="2:59" ht="10.5" customHeight="1">
      <c r="B43" s="374" t="s">
        <v>36</v>
      </c>
      <c r="C43" s="246"/>
      <c r="D43" s="246"/>
      <c r="E43" s="246"/>
      <c r="F43" s="246"/>
      <c r="G43" s="246"/>
      <c r="H43" s="246"/>
      <c r="I43" s="246"/>
      <c r="J43" s="246"/>
      <c r="K43" s="246"/>
      <c r="L43" s="361"/>
      <c r="M43" s="246" t="s">
        <v>37</v>
      </c>
      <c r="N43" s="246"/>
      <c r="O43" s="246"/>
      <c r="P43" s="246"/>
      <c r="Q43" s="246"/>
      <c r="R43" s="246"/>
      <c r="S43" s="247"/>
      <c r="U43" s="374" t="s">
        <v>38</v>
      </c>
      <c r="V43" s="246"/>
      <c r="W43" s="246" t="s">
        <v>37</v>
      </c>
      <c r="X43" s="247"/>
      <c r="Y43" s="245" t="s">
        <v>38</v>
      </c>
      <c r="Z43" s="246"/>
      <c r="AA43" s="246" t="s">
        <v>37</v>
      </c>
      <c r="AB43" s="247"/>
      <c r="AC43" s="245" t="s">
        <v>38</v>
      </c>
      <c r="AD43" s="246"/>
      <c r="AE43" s="246" t="s">
        <v>37</v>
      </c>
      <c r="AF43" s="247"/>
      <c r="AG43" s="245" t="s">
        <v>38</v>
      </c>
      <c r="AH43" s="246"/>
      <c r="AI43" s="246" t="s">
        <v>37</v>
      </c>
      <c r="AJ43" s="361"/>
      <c r="AK43" s="247"/>
      <c r="AM43" s="27"/>
      <c r="AX43" s="105"/>
      <c r="AY43" s="27"/>
      <c r="BG43" s="105"/>
    </row>
    <row r="44" spans="2:59" ht="15" customHeight="1">
      <c r="B44" s="27"/>
      <c r="C44" s="1" t="s">
        <v>39</v>
      </c>
      <c r="E44" s="297"/>
      <c r="F44" s="297"/>
      <c r="G44" s="297"/>
      <c r="H44" s="1" t="s">
        <v>40</v>
      </c>
      <c r="I44" s="297"/>
      <c r="J44" s="297"/>
      <c r="K44" s="297"/>
      <c r="M44" s="242"/>
      <c r="N44" s="242"/>
      <c r="O44" s="242"/>
      <c r="P44" s="242"/>
      <c r="Q44" s="242"/>
      <c r="R44" s="242"/>
      <c r="S44" s="262"/>
      <c r="U44" s="330"/>
      <c r="V44" s="242"/>
      <c r="W44" s="242"/>
      <c r="X44" s="262"/>
      <c r="Y44" s="241"/>
      <c r="Z44" s="242"/>
      <c r="AA44" s="242"/>
      <c r="AB44" s="262"/>
      <c r="AC44" s="241"/>
      <c r="AD44" s="242"/>
      <c r="AE44" s="242"/>
      <c r="AF44" s="262"/>
      <c r="AG44" s="241"/>
      <c r="AH44" s="242"/>
      <c r="AI44" s="242"/>
      <c r="AJ44" s="331"/>
      <c r="AK44" s="262"/>
      <c r="AM44" s="27"/>
      <c r="AX44" s="105"/>
      <c r="AY44" s="27"/>
      <c r="BG44" s="105"/>
    </row>
    <row r="45" spans="2:59" ht="15" customHeight="1">
      <c r="B45" s="27"/>
      <c r="C45" s="1" t="s">
        <v>39</v>
      </c>
      <c r="E45" s="297"/>
      <c r="F45" s="297"/>
      <c r="G45" s="297"/>
      <c r="H45" s="1" t="s">
        <v>40</v>
      </c>
      <c r="I45" s="297"/>
      <c r="J45" s="297"/>
      <c r="K45" s="297"/>
      <c r="M45" s="242"/>
      <c r="N45" s="242"/>
      <c r="O45" s="242"/>
      <c r="P45" s="242"/>
      <c r="Q45" s="242"/>
      <c r="R45" s="242"/>
      <c r="S45" s="262"/>
      <c r="U45" s="330"/>
      <c r="V45" s="242"/>
      <c r="W45" s="242"/>
      <c r="X45" s="262"/>
      <c r="Y45" s="241"/>
      <c r="Z45" s="242"/>
      <c r="AA45" s="242"/>
      <c r="AB45" s="262"/>
      <c r="AC45" s="241"/>
      <c r="AD45" s="242"/>
      <c r="AE45" s="242"/>
      <c r="AF45" s="262"/>
      <c r="AG45" s="241"/>
      <c r="AH45" s="242"/>
      <c r="AI45" s="242"/>
      <c r="AJ45" s="331"/>
      <c r="AK45" s="262"/>
      <c r="AM45" s="27"/>
      <c r="AX45" s="105"/>
      <c r="AY45" s="27"/>
      <c r="BG45" s="105"/>
    </row>
    <row r="46" spans="2:59" ht="15" customHeight="1">
      <c r="B46" s="27"/>
      <c r="C46" s="1" t="s">
        <v>39</v>
      </c>
      <c r="E46" s="297"/>
      <c r="F46" s="297"/>
      <c r="G46" s="297"/>
      <c r="H46" s="1" t="s">
        <v>40</v>
      </c>
      <c r="I46" s="297"/>
      <c r="J46" s="297"/>
      <c r="K46" s="297"/>
      <c r="M46" s="242"/>
      <c r="N46" s="242"/>
      <c r="O46" s="242"/>
      <c r="P46" s="242"/>
      <c r="Q46" s="242"/>
      <c r="R46" s="242"/>
      <c r="S46" s="262"/>
      <c r="U46" s="330"/>
      <c r="V46" s="242"/>
      <c r="W46" s="242"/>
      <c r="X46" s="262"/>
      <c r="Y46" s="241"/>
      <c r="Z46" s="242"/>
      <c r="AA46" s="242"/>
      <c r="AB46" s="262"/>
      <c r="AC46" s="241"/>
      <c r="AD46" s="242"/>
      <c r="AE46" s="242"/>
      <c r="AF46" s="262"/>
      <c r="AG46" s="241"/>
      <c r="AH46" s="242"/>
      <c r="AI46" s="242"/>
      <c r="AJ46" s="331"/>
      <c r="AK46" s="262"/>
      <c r="AM46" s="27"/>
      <c r="AX46" s="105"/>
      <c r="AY46" s="27"/>
      <c r="BG46" s="105"/>
    </row>
    <row r="47" spans="2:59" ht="15" customHeight="1">
      <c r="B47" s="27"/>
      <c r="C47" s="1" t="s">
        <v>39</v>
      </c>
      <c r="E47" s="297"/>
      <c r="F47" s="297"/>
      <c r="G47" s="297"/>
      <c r="H47" s="1" t="s">
        <v>40</v>
      </c>
      <c r="I47" s="297"/>
      <c r="J47" s="297"/>
      <c r="K47" s="297"/>
      <c r="M47" s="242"/>
      <c r="N47" s="242"/>
      <c r="O47" s="242"/>
      <c r="P47" s="242"/>
      <c r="Q47" s="242"/>
      <c r="R47" s="242"/>
      <c r="S47" s="262"/>
      <c r="U47" s="330"/>
      <c r="V47" s="242"/>
      <c r="W47" s="242"/>
      <c r="X47" s="262"/>
      <c r="Y47" s="241"/>
      <c r="Z47" s="242"/>
      <c r="AA47" s="242"/>
      <c r="AB47" s="262"/>
      <c r="AC47" s="241"/>
      <c r="AD47" s="242"/>
      <c r="AE47" s="242"/>
      <c r="AF47" s="262"/>
      <c r="AG47" s="241"/>
      <c r="AH47" s="242"/>
      <c r="AI47" s="242"/>
      <c r="AJ47" s="331"/>
      <c r="AK47" s="262"/>
      <c r="AM47" s="27"/>
      <c r="AX47" s="105"/>
      <c r="AY47" s="27"/>
      <c r="BG47" s="105"/>
    </row>
    <row r="48" spans="2:59" ht="15" customHeight="1">
      <c r="B48" s="27"/>
      <c r="C48" s="1" t="s">
        <v>39</v>
      </c>
      <c r="E48" s="297"/>
      <c r="F48" s="297"/>
      <c r="G48" s="297"/>
      <c r="H48" s="1" t="s">
        <v>40</v>
      </c>
      <c r="I48" s="297"/>
      <c r="J48" s="297"/>
      <c r="K48" s="297"/>
      <c r="M48" s="242"/>
      <c r="N48" s="242"/>
      <c r="O48" s="242"/>
      <c r="P48" s="242"/>
      <c r="Q48" s="242"/>
      <c r="R48" s="242"/>
      <c r="S48" s="262"/>
      <c r="U48" s="330"/>
      <c r="V48" s="242"/>
      <c r="W48" s="242"/>
      <c r="X48" s="262"/>
      <c r="Y48" s="241"/>
      <c r="Z48" s="242"/>
      <c r="AA48" s="242"/>
      <c r="AB48" s="262"/>
      <c r="AC48" s="241"/>
      <c r="AD48" s="242"/>
      <c r="AE48" s="242"/>
      <c r="AF48" s="262"/>
      <c r="AG48" s="241"/>
      <c r="AH48" s="242"/>
      <c r="AI48" s="242"/>
      <c r="AJ48" s="331"/>
      <c r="AK48" s="262"/>
      <c r="AM48" s="27"/>
      <c r="AX48" s="105"/>
      <c r="AY48" s="27"/>
      <c r="BG48" s="164" t="s">
        <v>54</v>
      </c>
    </row>
    <row r="49" spans="2:59" ht="3" customHeight="1">
      <c r="B49" s="31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112"/>
      <c r="N49" s="113"/>
      <c r="O49" s="113"/>
      <c r="P49" s="113"/>
      <c r="Q49" s="113"/>
      <c r="R49" s="113"/>
      <c r="S49" s="114"/>
      <c r="U49" s="115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7"/>
      <c r="AM49" s="31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3"/>
      <c r="AY49" s="31"/>
      <c r="AZ49" s="32"/>
      <c r="BA49" s="32"/>
      <c r="BB49" s="32"/>
      <c r="BC49" s="32"/>
      <c r="BD49" s="32"/>
      <c r="BE49" s="32"/>
      <c r="BF49" s="32"/>
      <c r="BG49" s="162"/>
    </row>
    <row r="50" ht="3.75" customHeight="1"/>
    <row r="51" spans="2:59" ht="12" customHeight="1">
      <c r="B51" s="118">
        <v>12</v>
      </c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243" t="s">
        <v>41</v>
      </c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43"/>
      <c r="AT51" s="120"/>
      <c r="AU51" s="120"/>
      <c r="AV51" s="120"/>
      <c r="AW51" s="120"/>
      <c r="AX51" s="119"/>
      <c r="AY51" s="119"/>
      <c r="AZ51" s="119"/>
      <c r="BA51" s="119"/>
      <c r="BB51" s="121"/>
      <c r="BC51" s="121"/>
      <c r="BD51" s="121"/>
      <c r="BE51" s="121"/>
      <c r="BF51" s="121"/>
      <c r="BG51" s="41"/>
    </row>
    <row r="52" spans="2:59" ht="9" customHeight="1">
      <c r="B52" s="122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244"/>
      <c r="AA52" s="244"/>
      <c r="AB52" s="244"/>
      <c r="AC52" s="244"/>
      <c r="AD52" s="244"/>
      <c r="AE52" s="244"/>
      <c r="AF52" s="244"/>
      <c r="AG52" s="244"/>
      <c r="AH52" s="244"/>
      <c r="AI52" s="244"/>
      <c r="AJ52" s="244"/>
      <c r="AK52" s="244"/>
      <c r="AL52" s="244"/>
      <c r="AM52" s="244"/>
      <c r="AN52" s="244"/>
      <c r="AO52" s="244"/>
      <c r="AP52" s="244"/>
      <c r="AQ52" s="244"/>
      <c r="AR52" s="244"/>
      <c r="AS52" s="244"/>
      <c r="AT52" s="123"/>
      <c r="AU52" s="123"/>
      <c r="AV52" s="123"/>
      <c r="AW52" s="123"/>
      <c r="AX52" s="113"/>
      <c r="AY52" s="113"/>
      <c r="AZ52" s="113"/>
      <c r="BA52" s="113"/>
      <c r="BB52" s="124"/>
      <c r="BC52" s="124"/>
      <c r="BD52" s="124"/>
      <c r="BE52" s="124"/>
      <c r="BF52" s="124"/>
      <c r="BG52" s="33"/>
    </row>
    <row r="53" spans="2:59" ht="6.75" customHeight="1">
      <c r="B53" s="125"/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6"/>
      <c r="AB53" s="126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/>
      <c r="AM53" s="235"/>
      <c r="AN53" s="235"/>
      <c r="AO53" s="235"/>
      <c r="AP53" s="235"/>
      <c r="AQ53" s="235"/>
      <c r="AR53" s="235"/>
      <c r="AS53" s="235"/>
      <c r="AT53" s="235"/>
      <c r="AU53" s="236"/>
      <c r="AV53" s="127"/>
      <c r="AW53" s="128"/>
      <c r="AX53" s="129"/>
      <c r="AY53" s="235"/>
      <c r="AZ53" s="235"/>
      <c r="BA53" s="235"/>
      <c r="BB53" s="235"/>
      <c r="BC53" s="235"/>
      <c r="BD53" s="235"/>
      <c r="BE53" s="235"/>
      <c r="BF53" s="235"/>
      <c r="BG53" s="236"/>
    </row>
    <row r="54" spans="2:59" ht="12" customHeight="1">
      <c r="B54" s="256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  <c r="AA54" s="258"/>
      <c r="AB54" s="265"/>
      <c r="AC54" s="266"/>
      <c r="AD54" s="266"/>
      <c r="AE54" s="266"/>
      <c r="AF54" s="266"/>
      <c r="AG54" s="266"/>
      <c r="AH54" s="266"/>
      <c r="AI54" s="266"/>
      <c r="AJ54" s="266"/>
      <c r="AK54" s="266"/>
      <c r="AL54" s="266"/>
      <c r="AM54" s="266"/>
      <c r="AN54" s="266"/>
      <c r="AO54" s="266"/>
      <c r="AP54" s="266"/>
      <c r="AQ54" s="266"/>
      <c r="AR54" s="266"/>
      <c r="AS54" s="266"/>
      <c r="AT54" s="266"/>
      <c r="AU54" s="267"/>
      <c r="AV54" s="213"/>
      <c r="AW54" s="214"/>
      <c r="AX54" s="214"/>
      <c r="AY54" s="214"/>
      <c r="AZ54" s="214"/>
      <c r="BA54" s="214"/>
      <c r="BB54" s="214"/>
      <c r="BC54" s="214"/>
      <c r="BD54" s="214"/>
      <c r="BE54" s="214"/>
      <c r="BF54" s="214"/>
      <c r="BG54" s="215"/>
    </row>
    <row r="55" spans="2:59" ht="12" customHeight="1">
      <c r="B55" s="256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258"/>
      <c r="AB55" s="265"/>
      <c r="AC55" s="266"/>
      <c r="AD55" s="266"/>
      <c r="AE55" s="266"/>
      <c r="AF55" s="266"/>
      <c r="AG55" s="266"/>
      <c r="AH55" s="266"/>
      <c r="AI55" s="266"/>
      <c r="AJ55" s="266"/>
      <c r="AK55" s="266"/>
      <c r="AL55" s="266"/>
      <c r="AM55" s="266"/>
      <c r="AN55" s="266"/>
      <c r="AO55" s="266"/>
      <c r="AP55" s="266"/>
      <c r="AQ55" s="266"/>
      <c r="AR55" s="266"/>
      <c r="AS55" s="266"/>
      <c r="AT55" s="266"/>
      <c r="AU55" s="267"/>
      <c r="AV55" s="213"/>
      <c r="AW55" s="214"/>
      <c r="AX55" s="214"/>
      <c r="AY55" s="214"/>
      <c r="AZ55" s="214"/>
      <c r="BA55" s="214"/>
      <c r="BB55" s="214"/>
      <c r="BC55" s="214"/>
      <c r="BD55" s="214"/>
      <c r="BE55" s="214"/>
      <c r="BF55" s="214"/>
      <c r="BG55" s="215"/>
    </row>
    <row r="56" spans="2:59" ht="12" customHeight="1">
      <c r="B56" s="256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8"/>
      <c r="AB56" s="265"/>
      <c r="AC56" s="266"/>
      <c r="AD56" s="266"/>
      <c r="AE56" s="266"/>
      <c r="AF56" s="266"/>
      <c r="AG56" s="266"/>
      <c r="AH56" s="266"/>
      <c r="AI56" s="266"/>
      <c r="AJ56" s="266"/>
      <c r="AK56" s="266"/>
      <c r="AL56" s="266"/>
      <c r="AM56" s="266"/>
      <c r="AN56" s="266"/>
      <c r="AO56" s="266"/>
      <c r="AP56" s="266"/>
      <c r="AQ56" s="266"/>
      <c r="AR56" s="266"/>
      <c r="AS56" s="266"/>
      <c r="AT56" s="266"/>
      <c r="AU56" s="267"/>
      <c r="AV56" s="213"/>
      <c r="AW56" s="214"/>
      <c r="AX56" s="214"/>
      <c r="AY56" s="214"/>
      <c r="AZ56" s="214"/>
      <c r="BA56" s="214"/>
      <c r="BB56" s="214"/>
      <c r="BC56" s="214"/>
      <c r="BD56" s="214"/>
      <c r="BE56" s="214"/>
      <c r="BF56" s="214"/>
      <c r="BG56" s="215"/>
    </row>
    <row r="57" spans="2:59" ht="12" customHeight="1">
      <c r="B57" s="256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258"/>
      <c r="AB57" s="265"/>
      <c r="AC57" s="266"/>
      <c r="AD57" s="266"/>
      <c r="AE57" s="266"/>
      <c r="AF57" s="266"/>
      <c r="AG57" s="266"/>
      <c r="AH57" s="266"/>
      <c r="AI57" s="266"/>
      <c r="AJ57" s="266"/>
      <c r="AK57" s="266"/>
      <c r="AL57" s="266"/>
      <c r="AM57" s="266"/>
      <c r="AN57" s="266"/>
      <c r="AO57" s="266"/>
      <c r="AP57" s="266"/>
      <c r="AQ57" s="266"/>
      <c r="AR57" s="266"/>
      <c r="AS57" s="266"/>
      <c r="AT57" s="266"/>
      <c r="AU57" s="267"/>
      <c r="AV57" s="213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5"/>
    </row>
    <row r="58" spans="2:59" ht="12" customHeight="1">
      <c r="B58" s="256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8"/>
      <c r="AB58" s="265"/>
      <c r="AC58" s="266"/>
      <c r="AD58" s="266"/>
      <c r="AE58" s="266"/>
      <c r="AF58" s="266"/>
      <c r="AG58" s="266"/>
      <c r="AH58" s="266"/>
      <c r="AI58" s="266"/>
      <c r="AJ58" s="266"/>
      <c r="AK58" s="266"/>
      <c r="AL58" s="266"/>
      <c r="AM58" s="266"/>
      <c r="AN58" s="266"/>
      <c r="AO58" s="266"/>
      <c r="AP58" s="266"/>
      <c r="AQ58" s="266"/>
      <c r="AR58" s="266"/>
      <c r="AS58" s="266"/>
      <c r="AT58" s="266"/>
      <c r="AU58" s="267"/>
      <c r="AV58" s="213"/>
      <c r="AW58" s="214"/>
      <c r="AX58" s="214"/>
      <c r="AY58" s="214"/>
      <c r="AZ58" s="214"/>
      <c r="BA58" s="214"/>
      <c r="BB58" s="214"/>
      <c r="BC58" s="214"/>
      <c r="BD58" s="214"/>
      <c r="BE58" s="214"/>
      <c r="BF58" s="214"/>
      <c r="BG58" s="215"/>
    </row>
    <row r="59" spans="2:59" ht="12" customHeight="1">
      <c r="B59" s="256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8"/>
      <c r="AB59" s="265"/>
      <c r="AC59" s="266"/>
      <c r="AD59" s="266"/>
      <c r="AE59" s="266"/>
      <c r="AF59" s="266"/>
      <c r="AG59" s="266"/>
      <c r="AH59" s="266"/>
      <c r="AI59" s="266"/>
      <c r="AJ59" s="266"/>
      <c r="AK59" s="266"/>
      <c r="AL59" s="266"/>
      <c r="AM59" s="266"/>
      <c r="AN59" s="266"/>
      <c r="AO59" s="266"/>
      <c r="AP59" s="266"/>
      <c r="AQ59" s="266"/>
      <c r="AR59" s="266"/>
      <c r="AS59" s="266"/>
      <c r="AT59" s="266"/>
      <c r="AU59" s="267"/>
      <c r="AV59" s="213"/>
      <c r="AW59" s="214"/>
      <c r="AX59" s="214"/>
      <c r="AY59" s="214"/>
      <c r="AZ59" s="214"/>
      <c r="BA59" s="214"/>
      <c r="BB59" s="214"/>
      <c r="BC59" s="214"/>
      <c r="BD59" s="214"/>
      <c r="BE59" s="214"/>
      <c r="BF59" s="214"/>
      <c r="BG59" s="215"/>
    </row>
    <row r="60" spans="2:59" ht="12" customHeight="1">
      <c r="B60" s="256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257"/>
      <c r="AA60" s="258"/>
      <c r="AB60" s="265"/>
      <c r="AC60" s="266"/>
      <c r="AD60" s="266"/>
      <c r="AE60" s="266"/>
      <c r="AF60" s="266"/>
      <c r="AG60" s="266"/>
      <c r="AH60" s="266"/>
      <c r="AI60" s="266"/>
      <c r="AJ60" s="266"/>
      <c r="AK60" s="266"/>
      <c r="AL60" s="266"/>
      <c r="AM60" s="266"/>
      <c r="AN60" s="266"/>
      <c r="AO60" s="266"/>
      <c r="AP60" s="266"/>
      <c r="AQ60" s="266"/>
      <c r="AR60" s="266"/>
      <c r="AS60" s="266"/>
      <c r="AT60" s="266"/>
      <c r="AU60" s="267"/>
      <c r="AV60" s="213"/>
      <c r="AW60" s="214"/>
      <c r="AX60" s="214"/>
      <c r="AY60" s="214"/>
      <c r="AZ60" s="214"/>
      <c r="BA60" s="214"/>
      <c r="BB60" s="214"/>
      <c r="BC60" s="214"/>
      <c r="BD60" s="214"/>
      <c r="BE60" s="214"/>
      <c r="BF60" s="214"/>
      <c r="BG60" s="215"/>
    </row>
    <row r="61" spans="2:59" ht="12" customHeight="1">
      <c r="B61" s="256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7"/>
      <c r="T61" s="257"/>
      <c r="U61" s="257"/>
      <c r="V61" s="257"/>
      <c r="W61" s="257"/>
      <c r="X61" s="257"/>
      <c r="Y61" s="257"/>
      <c r="Z61" s="257"/>
      <c r="AA61" s="258"/>
      <c r="AB61" s="265"/>
      <c r="AC61" s="266"/>
      <c r="AD61" s="266"/>
      <c r="AE61" s="266"/>
      <c r="AF61" s="266"/>
      <c r="AG61" s="266"/>
      <c r="AH61" s="266"/>
      <c r="AI61" s="266"/>
      <c r="AJ61" s="266"/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  <c r="AU61" s="267"/>
      <c r="AV61" s="213"/>
      <c r="AW61" s="214"/>
      <c r="AX61" s="214"/>
      <c r="AY61" s="214"/>
      <c r="AZ61" s="214"/>
      <c r="BA61" s="214"/>
      <c r="BB61" s="214"/>
      <c r="BC61" s="214"/>
      <c r="BD61" s="214"/>
      <c r="BE61" s="214"/>
      <c r="BF61" s="214"/>
      <c r="BG61" s="215"/>
    </row>
    <row r="62" spans="2:59" ht="12" customHeight="1">
      <c r="B62" s="256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7"/>
      <c r="T62" s="257"/>
      <c r="U62" s="257"/>
      <c r="V62" s="257"/>
      <c r="W62" s="257"/>
      <c r="X62" s="257"/>
      <c r="Y62" s="257"/>
      <c r="Z62" s="257"/>
      <c r="AA62" s="258"/>
      <c r="AB62" s="265"/>
      <c r="AC62" s="266"/>
      <c r="AD62" s="266"/>
      <c r="AE62" s="266"/>
      <c r="AF62" s="266"/>
      <c r="AG62" s="266"/>
      <c r="AH62" s="266"/>
      <c r="AI62" s="266"/>
      <c r="AJ62" s="266"/>
      <c r="AK62" s="266"/>
      <c r="AL62" s="266"/>
      <c r="AM62" s="266"/>
      <c r="AN62" s="266"/>
      <c r="AO62" s="266"/>
      <c r="AP62" s="266"/>
      <c r="AQ62" s="266"/>
      <c r="AR62" s="266"/>
      <c r="AS62" s="266"/>
      <c r="AT62" s="266"/>
      <c r="AU62" s="267"/>
      <c r="AV62" s="213"/>
      <c r="AW62" s="214"/>
      <c r="AX62" s="214"/>
      <c r="AY62" s="214"/>
      <c r="AZ62" s="214"/>
      <c r="BA62" s="214"/>
      <c r="BB62" s="214"/>
      <c r="BC62" s="214"/>
      <c r="BD62" s="214"/>
      <c r="BE62" s="214"/>
      <c r="BF62" s="214"/>
      <c r="BG62" s="215"/>
    </row>
    <row r="63" spans="2:59" ht="12" customHeight="1">
      <c r="B63" s="256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W63" s="257"/>
      <c r="X63" s="257"/>
      <c r="Y63" s="257"/>
      <c r="Z63" s="257"/>
      <c r="AA63" s="258"/>
      <c r="AB63" s="265"/>
      <c r="AC63" s="266"/>
      <c r="AD63" s="266"/>
      <c r="AE63" s="266"/>
      <c r="AF63" s="266"/>
      <c r="AG63" s="266"/>
      <c r="AH63" s="266"/>
      <c r="AI63" s="266"/>
      <c r="AJ63" s="266"/>
      <c r="AK63" s="266"/>
      <c r="AL63" s="266"/>
      <c r="AM63" s="266"/>
      <c r="AN63" s="266"/>
      <c r="AO63" s="266"/>
      <c r="AP63" s="266"/>
      <c r="AQ63" s="266"/>
      <c r="AR63" s="266"/>
      <c r="AS63" s="266"/>
      <c r="AT63" s="266"/>
      <c r="AU63" s="267"/>
      <c r="AV63" s="213"/>
      <c r="AW63" s="214"/>
      <c r="AX63" s="214"/>
      <c r="AY63" s="214"/>
      <c r="AZ63" s="214"/>
      <c r="BA63" s="214"/>
      <c r="BB63" s="214"/>
      <c r="BC63" s="214"/>
      <c r="BD63" s="214"/>
      <c r="BE63" s="214"/>
      <c r="BF63" s="214"/>
      <c r="BG63" s="215"/>
    </row>
    <row r="64" spans="2:59" ht="12" customHeight="1">
      <c r="B64" s="256"/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257"/>
      <c r="V64" s="257"/>
      <c r="W64" s="257"/>
      <c r="X64" s="257"/>
      <c r="Y64" s="257"/>
      <c r="Z64" s="257"/>
      <c r="AA64" s="258"/>
      <c r="AB64" s="265"/>
      <c r="AC64" s="266"/>
      <c r="AD64" s="266"/>
      <c r="AE64" s="266"/>
      <c r="AF64" s="266"/>
      <c r="AG64" s="266"/>
      <c r="AH64" s="266"/>
      <c r="AI64" s="266"/>
      <c r="AJ64" s="266"/>
      <c r="AK64" s="266"/>
      <c r="AL64" s="266"/>
      <c r="AM64" s="266"/>
      <c r="AN64" s="266"/>
      <c r="AO64" s="266"/>
      <c r="AP64" s="266"/>
      <c r="AQ64" s="266"/>
      <c r="AR64" s="266"/>
      <c r="AS64" s="266"/>
      <c r="AT64" s="266"/>
      <c r="AU64" s="267"/>
      <c r="AV64" s="213"/>
      <c r="AW64" s="214"/>
      <c r="AX64" s="214"/>
      <c r="AY64" s="214"/>
      <c r="AZ64" s="214"/>
      <c r="BA64" s="214"/>
      <c r="BB64" s="214"/>
      <c r="BC64" s="214"/>
      <c r="BD64" s="214"/>
      <c r="BE64" s="214"/>
      <c r="BF64" s="214"/>
      <c r="BG64" s="215"/>
    </row>
    <row r="65" spans="2:59" ht="12" customHeight="1">
      <c r="B65" s="256"/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8"/>
      <c r="AB65" s="265"/>
      <c r="AC65" s="266"/>
      <c r="AD65" s="266"/>
      <c r="AE65" s="266"/>
      <c r="AF65" s="266"/>
      <c r="AG65" s="266"/>
      <c r="AH65" s="266"/>
      <c r="AI65" s="266"/>
      <c r="AJ65" s="266"/>
      <c r="AK65" s="266"/>
      <c r="AL65" s="266"/>
      <c r="AM65" s="266"/>
      <c r="AN65" s="266"/>
      <c r="AO65" s="266"/>
      <c r="AP65" s="266"/>
      <c r="AQ65" s="266"/>
      <c r="AR65" s="266"/>
      <c r="AS65" s="266"/>
      <c r="AT65" s="266"/>
      <c r="AU65" s="267"/>
      <c r="AV65" s="213"/>
      <c r="AW65" s="214"/>
      <c r="AX65" s="214"/>
      <c r="AY65" s="214"/>
      <c r="AZ65" s="214"/>
      <c r="BA65" s="214"/>
      <c r="BB65" s="214"/>
      <c r="BC65" s="214"/>
      <c r="BD65" s="214"/>
      <c r="BE65" s="214"/>
      <c r="BF65" s="214"/>
      <c r="BG65" s="215"/>
    </row>
    <row r="66" spans="2:59" ht="12" customHeight="1">
      <c r="B66" s="256"/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257"/>
      <c r="Q66" s="257"/>
      <c r="R66" s="257"/>
      <c r="S66" s="257"/>
      <c r="T66" s="257"/>
      <c r="U66" s="257"/>
      <c r="V66" s="257"/>
      <c r="W66" s="257"/>
      <c r="X66" s="257"/>
      <c r="Y66" s="257"/>
      <c r="Z66" s="257"/>
      <c r="AA66" s="258"/>
      <c r="AB66" s="265"/>
      <c r="AC66" s="266"/>
      <c r="AD66" s="266"/>
      <c r="AE66" s="266"/>
      <c r="AF66" s="266"/>
      <c r="AG66" s="266"/>
      <c r="AH66" s="266"/>
      <c r="AI66" s="266"/>
      <c r="AJ66" s="266"/>
      <c r="AK66" s="266"/>
      <c r="AL66" s="266"/>
      <c r="AM66" s="266"/>
      <c r="AN66" s="266"/>
      <c r="AO66" s="266"/>
      <c r="AP66" s="266"/>
      <c r="AQ66" s="266"/>
      <c r="AR66" s="266"/>
      <c r="AS66" s="266"/>
      <c r="AT66" s="266"/>
      <c r="AU66" s="267"/>
      <c r="AV66" s="213"/>
      <c r="AW66" s="214"/>
      <c r="AX66" s="214"/>
      <c r="AY66" s="214"/>
      <c r="AZ66" s="214"/>
      <c r="BA66" s="214"/>
      <c r="BB66" s="214"/>
      <c r="BC66" s="214"/>
      <c r="BD66" s="214"/>
      <c r="BE66" s="214"/>
      <c r="BF66" s="214"/>
      <c r="BG66" s="215"/>
    </row>
    <row r="67" spans="2:59" ht="12" customHeight="1">
      <c r="B67" s="256"/>
      <c r="C67" s="257"/>
      <c r="D67" s="257"/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7"/>
      <c r="P67" s="257"/>
      <c r="Q67" s="257"/>
      <c r="R67" s="257"/>
      <c r="S67" s="257"/>
      <c r="T67" s="257"/>
      <c r="U67" s="257"/>
      <c r="V67" s="257"/>
      <c r="W67" s="257"/>
      <c r="X67" s="257"/>
      <c r="Y67" s="257"/>
      <c r="Z67" s="257"/>
      <c r="AA67" s="258"/>
      <c r="AB67" s="265"/>
      <c r="AC67" s="266"/>
      <c r="AD67" s="266"/>
      <c r="AE67" s="266"/>
      <c r="AF67" s="266"/>
      <c r="AG67" s="266"/>
      <c r="AH67" s="266"/>
      <c r="AI67" s="266"/>
      <c r="AJ67" s="266"/>
      <c r="AK67" s="266"/>
      <c r="AL67" s="266"/>
      <c r="AM67" s="266"/>
      <c r="AN67" s="266"/>
      <c r="AO67" s="266"/>
      <c r="AP67" s="266"/>
      <c r="AQ67" s="266"/>
      <c r="AR67" s="266"/>
      <c r="AS67" s="266"/>
      <c r="AT67" s="266"/>
      <c r="AU67" s="267"/>
      <c r="AV67" s="213"/>
      <c r="AW67" s="214"/>
      <c r="AX67" s="214"/>
      <c r="AY67" s="214"/>
      <c r="AZ67" s="214"/>
      <c r="BA67" s="214"/>
      <c r="BB67" s="214"/>
      <c r="BC67" s="214"/>
      <c r="BD67" s="214"/>
      <c r="BE67" s="214"/>
      <c r="BF67" s="214"/>
      <c r="BG67" s="215"/>
    </row>
    <row r="68" spans="2:59" ht="12" customHeight="1">
      <c r="B68" s="256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257"/>
      <c r="Q68" s="257"/>
      <c r="R68" s="257"/>
      <c r="S68" s="257"/>
      <c r="T68" s="257"/>
      <c r="U68" s="257"/>
      <c r="V68" s="257"/>
      <c r="W68" s="257"/>
      <c r="X68" s="257"/>
      <c r="Y68" s="257"/>
      <c r="Z68" s="257"/>
      <c r="AA68" s="258"/>
      <c r="AB68" s="265"/>
      <c r="AC68" s="266"/>
      <c r="AD68" s="266"/>
      <c r="AE68" s="266"/>
      <c r="AF68" s="266"/>
      <c r="AG68" s="266"/>
      <c r="AH68" s="266"/>
      <c r="AI68" s="266"/>
      <c r="AJ68" s="266"/>
      <c r="AK68" s="266"/>
      <c r="AL68" s="266"/>
      <c r="AM68" s="266"/>
      <c r="AN68" s="266"/>
      <c r="AO68" s="266"/>
      <c r="AP68" s="266"/>
      <c r="AQ68" s="266"/>
      <c r="AR68" s="266"/>
      <c r="AS68" s="266"/>
      <c r="AT68" s="266"/>
      <c r="AU68" s="267"/>
      <c r="AV68" s="213"/>
      <c r="AW68" s="214"/>
      <c r="AX68" s="214"/>
      <c r="AY68" s="214"/>
      <c r="AZ68" s="214"/>
      <c r="BA68" s="214"/>
      <c r="BB68" s="214"/>
      <c r="BC68" s="214"/>
      <c r="BD68" s="214"/>
      <c r="BE68" s="214"/>
      <c r="BF68" s="214"/>
      <c r="BG68" s="215"/>
    </row>
    <row r="69" spans="2:59" ht="12" customHeight="1">
      <c r="B69" s="256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7"/>
      <c r="P69" s="257"/>
      <c r="Q69" s="257"/>
      <c r="R69" s="257"/>
      <c r="S69" s="257"/>
      <c r="T69" s="257"/>
      <c r="U69" s="257"/>
      <c r="V69" s="257"/>
      <c r="W69" s="257"/>
      <c r="X69" s="257"/>
      <c r="Y69" s="257"/>
      <c r="Z69" s="257"/>
      <c r="AA69" s="258"/>
      <c r="AB69" s="265"/>
      <c r="AC69" s="266"/>
      <c r="AD69" s="266"/>
      <c r="AE69" s="266"/>
      <c r="AF69" s="266"/>
      <c r="AG69" s="266"/>
      <c r="AH69" s="266"/>
      <c r="AI69" s="266"/>
      <c r="AJ69" s="266"/>
      <c r="AK69" s="266"/>
      <c r="AL69" s="266"/>
      <c r="AM69" s="266"/>
      <c r="AN69" s="266"/>
      <c r="AO69" s="266"/>
      <c r="AP69" s="266"/>
      <c r="AQ69" s="266"/>
      <c r="AR69" s="266"/>
      <c r="AS69" s="266"/>
      <c r="AT69" s="266"/>
      <c r="AU69" s="267"/>
      <c r="AV69" s="213"/>
      <c r="AW69" s="214"/>
      <c r="AX69" s="214"/>
      <c r="AY69" s="214"/>
      <c r="AZ69" s="214"/>
      <c r="BA69" s="214"/>
      <c r="BB69" s="214"/>
      <c r="BC69" s="214"/>
      <c r="BD69" s="214"/>
      <c r="BE69" s="214"/>
      <c r="BF69" s="214"/>
      <c r="BG69" s="215"/>
    </row>
    <row r="70" spans="2:59" ht="12" customHeight="1">
      <c r="B70" s="256"/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257"/>
      <c r="Q70" s="257"/>
      <c r="R70" s="257"/>
      <c r="S70" s="257"/>
      <c r="T70" s="257"/>
      <c r="U70" s="257"/>
      <c r="V70" s="257"/>
      <c r="W70" s="257"/>
      <c r="X70" s="257"/>
      <c r="Y70" s="257"/>
      <c r="Z70" s="257"/>
      <c r="AA70" s="258"/>
      <c r="AB70" s="265"/>
      <c r="AC70" s="266"/>
      <c r="AD70" s="266"/>
      <c r="AE70" s="266"/>
      <c r="AF70" s="266"/>
      <c r="AG70" s="266"/>
      <c r="AH70" s="266"/>
      <c r="AI70" s="266"/>
      <c r="AJ70" s="266"/>
      <c r="AK70" s="266"/>
      <c r="AL70" s="266"/>
      <c r="AM70" s="266"/>
      <c r="AN70" s="266"/>
      <c r="AO70" s="266"/>
      <c r="AP70" s="266"/>
      <c r="AQ70" s="266"/>
      <c r="AR70" s="266"/>
      <c r="AS70" s="266"/>
      <c r="AT70" s="266"/>
      <c r="AU70" s="267"/>
      <c r="AV70" s="213"/>
      <c r="AW70" s="214"/>
      <c r="AX70" s="214"/>
      <c r="AY70" s="214"/>
      <c r="AZ70" s="214"/>
      <c r="BA70" s="214"/>
      <c r="BB70" s="214"/>
      <c r="BC70" s="214"/>
      <c r="BD70" s="214"/>
      <c r="BE70" s="214"/>
      <c r="BF70" s="214"/>
      <c r="BG70" s="215"/>
    </row>
    <row r="71" spans="2:59" ht="12" customHeight="1">
      <c r="B71" s="256"/>
      <c r="C71" s="257"/>
      <c r="D71" s="257"/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7"/>
      <c r="P71" s="257"/>
      <c r="Q71" s="257"/>
      <c r="R71" s="257"/>
      <c r="S71" s="257"/>
      <c r="T71" s="257"/>
      <c r="U71" s="257"/>
      <c r="V71" s="257"/>
      <c r="W71" s="257"/>
      <c r="X71" s="257"/>
      <c r="Y71" s="257"/>
      <c r="Z71" s="257"/>
      <c r="AA71" s="258"/>
      <c r="AB71" s="265"/>
      <c r="AC71" s="266"/>
      <c r="AD71" s="266"/>
      <c r="AE71" s="266"/>
      <c r="AF71" s="266"/>
      <c r="AG71" s="266"/>
      <c r="AH71" s="266"/>
      <c r="AI71" s="266"/>
      <c r="AJ71" s="266"/>
      <c r="AK71" s="266"/>
      <c r="AL71" s="266"/>
      <c r="AM71" s="266"/>
      <c r="AN71" s="266"/>
      <c r="AO71" s="266"/>
      <c r="AP71" s="266"/>
      <c r="AQ71" s="266"/>
      <c r="AR71" s="266"/>
      <c r="AS71" s="266"/>
      <c r="AT71" s="266"/>
      <c r="AU71" s="267"/>
      <c r="AV71" s="213"/>
      <c r="AW71" s="214"/>
      <c r="AX71" s="214"/>
      <c r="AY71" s="214"/>
      <c r="AZ71" s="214"/>
      <c r="BA71" s="214"/>
      <c r="BB71" s="214"/>
      <c r="BC71" s="214"/>
      <c r="BD71" s="214"/>
      <c r="BE71" s="214"/>
      <c r="BF71" s="214"/>
      <c r="BG71" s="215"/>
    </row>
    <row r="72" spans="2:59" ht="12" customHeight="1">
      <c r="B72" s="256"/>
      <c r="C72" s="257"/>
      <c r="D72" s="257"/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7"/>
      <c r="P72" s="257"/>
      <c r="Q72" s="257"/>
      <c r="R72" s="257"/>
      <c r="S72" s="257"/>
      <c r="T72" s="257"/>
      <c r="U72" s="257"/>
      <c r="V72" s="257"/>
      <c r="W72" s="257"/>
      <c r="X72" s="257"/>
      <c r="Y72" s="257"/>
      <c r="Z72" s="257"/>
      <c r="AA72" s="258"/>
      <c r="AB72" s="265"/>
      <c r="AC72" s="266"/>
      <c r="AD72" s="266"/>
      <c r="AE72" s="266"/>
      <c r="AF72" s="266"/>
      <c r="AG72" s="266"/>
      <c r="AH72" s="266"/>
      <c r="AI72" s="266"/>
      <c r="AJ72" s="266"/>
      <c r="AK72" s="266"/>
      <c r="AL72" s="266"/>
      <c r="AM72" s="266"/>
      <c r="AN72" s="266"/>
      <c r="AO72" s="266"/>
      <c r="AP72" s="266"/>
      <c r="AQ72" s="266"/>
      <c r="AR72" s="266"/>
      <c r="AS72" s="266"/>
      <c r="AT72" s="266"/>
      <c r="AU72" s="267"/>
      <c r="AV72" s="213"/>
      <c r="AW72" s="214"/>
      <c r="AX72" s="214"/>
      <c r="AY72" s="214"/>
      <c r="AZ72" s="214"/>
      <c r="BA72" s="214"/>
      <c r="BB72" s="214"/>
      <c r="BC72" s="214"/>
      <c r="BD72" s="214"/>
      <c r="BE72" s="214"/>
      <c r="BF72" s="214"/>
      <c r="BG72" s="215"/>
    </row>
    <row r="73" spans="2:59" ht="12" customHeight="1">
      <c r="B73" s="256"/>
      <c r="C73" s="257"/>
      <c r="D73" s="257"/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7"/>
      <c r="P73" s="257"/>
      <c r="Q73" s="257"/>
      <c r="R73" s="257"/>
      <c r="S73" s="257"/>
      <c r="T73" s="257"/>
      <c r="U73" s="257"/>
      <c r="V73" s="257"/>
      <c r="W73" s="257"/>
      <c r="X73" s="257"/>
      <c r="Y73" s="257"/>
      <c r="Z73" s="257"/>
      <c r="AA73" s="258"/>
      <c r="AB73" s="265"/>
      <c r="AC73" s="266"/>
      <c r="AD73" s="266"/>
      <c r="AE73" s="266"/>
      <c r="AF73" s="266"/>
      <c r="AG73" s="266"/>
      <c r="AH73" s="266"/>
      <c r="AI73" s="266"/>
      <c r="AJ73" s="266"/>
      <c r="AK73" s="266"/>
      <c r="AL73" s="266"/>
      <c r="AM73" s="266"/>
      <c r="AN73" s="266"/>
      <c r="AO73" s="266"/>
      <c r="AP73" s="266"/>
      <c r="AQ73" s="266"/>
      <c r="AR73" s="266"/>
      <c r="AS73" s="266"/>
      <c r="AT73" s="266"/>
      <c r="AU73" s="267"/>
      <c r="AV73" s="213"/>
      <c r="AW73" s="214"/>
      <c r="AX73" s="214"/>
      <c r="AY73" s="214"/>
      <c r="AZ73" s="214"/>
      <c r="BA73" s="214"/>
      <c r="BB73" s="214"/>
      <c r="BC73" s="214"/>
      <c r="BD73" s="214"/>
      <c r="BE73" s="214"/>
      <c r="BF73" s="214"/>
      <c r="BG73" s="215"/>
    </row>
    <row r="74" spans="2:59" ht="12" customHeight="1">
      <c r="B74" s="256"/>
      <c r="C74" s="257"/>
      <c r="D74" s="257"/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7"/>
      <c r="P74" s="257"/>
      <c r="Q74" s="257"/>
      <c r="R74" s="257"/>
      <c r="S74" s="257"/>
      <c r="T74" s="257"/>
      <c r="U74" s="257"/>
      <c r="V74" s="257"/>
      <c r="W74" s="257"/>
      <c r="X74" s="257"/>
      <c r="Y74" s="257"/>
      <c r="Z74" s="257"/>
      <c r="AA74" s="258"/>
      <c r="AB74" s="265"/>
      <c r="AC74" s="266"/>
      <c r="AD74" s="266"/>
      <c r="AE74" s="266"/>
      <c r="AF74" s="266"/>
      <c r="AG74" s="266"/>
      <c r="AH74" s="266"/>
      <c r="AI74" s="266"/>
      <c r="AJ74" s="266"/>
      <c r="AK74" s="266"/>
      <c r="AL74" s="266"/>
      <c r="AM74" s="266"/>
      <c r="AN74" s="266"/>
      <c r="AO74" s="266"/>
      <c r="AP74" s="266"/>
      <c r="AQ74" s="266"/>
      <c r="AR74" s="266"/>
      <c r="AS74" s="266"/>
      <c r="AT74" s="266"/>
      <c r="AU74" s="267"/>
      <c r="AV74" s="213"/>
      <c r="AW74" s="214"/>
      <c r="AX74" s="214"/>
      <c r="AY74" s="214"/>
      <c r="AZ74" s="214"/>
      <c r="BA74" s="214"/>
      <c r="BB74" s="214"/>
      <c r="BC74" s="214"/>
      <c r="BD74" s="214"/>
      <c r="BE74" s="214"/>
      <c r="BF74" s="214"/>
      <c r="BG74" s="215"/>
    </row>
    <row r="75" spans="2:59" ht="12" customHeight="1">
      <c r="B75" s="256"/>
      <c r="C75" s="257"/>
      <c r="D75" s="257"/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7"/>
      <c r="P75" s="257"/>
      <c r="Q75" s="257"/>
      <c r="R75" s="257"/>
      <c r="S75" s="257"/>
      <c r="T75" s="257"/>
      <c r="U75" s="257"/>
      <c r="V75" s="257"/>
      <c r="W75" s="257"/>
      <c r="X75" s="257"/>
      <c r="Y75" s="257"/>
      <c r="Z75" s="257"/>
      <c r="AA75" s="258"/>
      <c r="AB75" s="265"/>
      <c r="AC75" s="266"/>
      <c r="AD75" s="266"/>
      <c r="AE75" s="266"/>
      <c r="AF75" s="266"/>
      <c r="AG75" s="266"/>
      <c r="AH75" s="266"/>
      <c r="AI75" s="266"/>
      <c r="AJ75" s="266"/>
      <c r="AK75" s="266"/>
      <c r="AL75" s="266"/>
      <c r="AM75" s="266"/>
      <c r="AN75" s="266"/>
      <c r="AO75" s="266"/>
      <c r="AP75" s="266"/>
      <c r="AQ75" s="266"/>
      <c r="AR75" s="266"/>
      <c r="AS75" s="266"/>
      <c r="AT75" s="266"/>
      <c r="AU75" s="267"/>
      <c r="AV75" s="213"/>
      <c r="AW75" s="214"/>
      <c r="AX75" s="214"/>
      <c r="AY75" s="214"/>
      <c r="AZ75" s="214"/>
      <c r="BA75" s="214"/>
      <c r="BB75" s="214"/>
      <c r="BC75" s="214"/>
      <c r="BD75" s="214"/>
      <c r="BE75" s="214"/>
      <c r="BF75" s="214"/>
      <c r="BG75" s="215"/>
    </row>
    <row r="76" spans="2:59" ht="12" customHeight="1">
      <c r="B76" s="256"/>
      <c r="C76" s="257"/>
      <c r="D76" s="257"/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7"/>
      <c r="P76" s="257"/>
      <c r="Q76" s="257"/>
      <c r="R76" s="257"/>
      <c r="S76" s="257"/>
      <c r="T76" s="257"/>
      <c r="U76" s="257"/>
      <c r="V76" s="257"/>
      <c r="W76" s="257"/>
      <c r="X76" s="257"/>
      <c r="Y76" s="257"/>
      <c r="Z76" s="257"/>
      <c r="AA76" s="258"/>
      <c r="AB76" s="265"/>
      <c r="AC76" s="266"/>
      <c r="AD76" s="266"/>
      <c r="AE76" s="266"/>
      <c r="AF76" s="266"/>
      <c r="AG76" s="266"/>
      <c r="AH76" s="266"/>
      <c r="AI76" s="266"/>
      <c r="AJ76" s="266"/>
      <c r="AK76" s="266"/>
      <c r="AL76" s="266"/>
      <c r="AM76" s="266"/>
      <c r="AN76" s="266"/>
      <c r="AO76" s="266"/>
      <c r="AP76" s="266"/>
      <c r="AQ76" s="266"/>
      <c r="AR76" s="266"/>
      <c r="AS76" s="266"/>
      <c r="AT76" s="266"/>
      <c r="AU76" s="267"/>
      <c r="AV76" s="213"/>
      <c r="AW76" s="214"/>
      <c r="AX76" s="214"/>
      <c r="AY76" s="214"/>
      <c r="AZ76" s="214"/>
      <c r="BA76" s="214"/>
      <c r="BB76" s="214"/>
      <c r="BC76" s="214"/>
      <c r="BD76" s="214"/>
      <c r="BE76" s="214"/>
      <c r="BF76" s="214"/>
      <c r="BG76" s="215"/>
    </row>
    <row r="77" spans="2:59" ht="12" customHeight="1">
      <c r="B77" s="256"/>
      <c r="C77" s="257"/>
      <c r="D77" s="257"/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7"/>
      <c r="P77" s="257"/>
      <c r="Q77" s="257"/>
      <c r="R77" s="257"/>
      <c r="S77" s="257"/>
      <c r="T77" s="257"/>
      <c r="U77" s="257"/>
      <c r="V77" s="257"/>
      <c r="W77" s="257"/>
      <c r="X77" s="257"/>
      <c r="Y77" s="257"/>
      <c r="Z77" s="257"/>
      <c r="AA77" s="258"/>
      <c r="AB77" s="265"/>
      <c r="AC77" s="266"/>
      <c r="AD77" s="266"/>
      <c r="AE77" s="266"/>
      <c r="AF77" s="266"/>
      <c r="AG77" s="266"/>
      <c r="AH77" s="266"/>
      <c r="AI77" s="266"/>
      <c r="AJ77" s="266"/>
      <c r="AK77" s="266"/>
      <c r="AL77" s="266"/>
      <c r="AM77" s="266"/>
      <c r="AN77" s="266"/>
      <c r="AO77" s="266"/>
      <c r="AP77" s="266"/>
      <c r="AQ77" s="266"/>
      <c r="AR77" s="266"/>
      <c r="AS77" s="266"/>
      <c r="AT77" s="266"/>
      <c r="AU77" s="267"/>
      <c r="AV77" s="213"/>
      <c r="AW77" s="214"/>
      <c r="AX77" s="214"/>
      <c r="AY77" s="214"/>
      <c r="AZ77" s="214"/>
      <c r="BA77" s="214"/>
      <c r="BB77" s="214"/>
      <c r="BC77" s="214"/>
      <c r="BD77" s="214"/>
      <c r="BE77" s="214"/>
      <c r="BF77" s="214"/>
      <c r="BG77" s="215"/>
    </row>
    <row r="78" spans="2:59" ht="12" customHeight="1">
      <c r="B78" s="256"/>
      <c r="C78" s="257"/>
      <c r="D78" s="257"/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7"/>
      <c r="P78" s="257"/>
      <c r="Q78" s="257"/>
      <c r="R78" s="257"/>
      <c r="S78" s="257"/>
      <c r="T78" s="257"/>
      <c r="U78" s="257"/>
      <c r="V78" s="257"/>
      <c r="W78" s="257"/>
      <c r="X78" s="257"/>
      <c r="Y78" s="257"/>
      <c r="Z78" s="257"/>
      <c r="AA78" s="258"/>
      <c r="AB78" s="265"/>
      <c r="AC78" s="266"/>
      <c r="AD78" s="266"/>
      <c r="AE78" s="266"/>
      <c r="AF78" s="266"/>
      <c r="AG78" s="266"/>
      <c r="AH78" s="266"/>
      <c r="AI78" s="266"/>
      <c r="AJ78" s="266"/>
      <c r="AK78" s="266"/>
      <c r="AL78" s="266"/>
      <c r="AM78" s="266"/>
      <c r="AN78" s="266"/>
      <c r="AO78" s="266"/>
      <c r="AP78" s="266"/>
      <c r="AQ78" s="266"/>
      <c r="AR78" s="266"/>
      <c r="AS78" s="266"/>
      <c r="AT78" s="266"/>
      <c r="AU78" s="267"/>
      <c r="AV78" s="213"/>
      <c r="AW78" s="214"/>
      <c r="AX78" s="214"/>
      <c r="AY78" s="214"/>
      <c r="AZ78" s="214"/>
      <c r="BA78" s="214"/>
      <c r="BB78" s="214"/>
      <c r="BC78" s="214"/>
      <c r="BD78" s="214"/>
      <c r="BE78" s="214"/>
      <c r="BF78" s="214"/>
      <c r="BG78" s="215"/>
    </row>
    <row r="79" spans="2:59" ht="12" customHeight="1">
      <c r="B79" s="256"/>
      <c r="C79" s="257"/>
      <c r="D79" s="257"/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7"/>
      <c r="P79" s="257"/>
      <c r="Q79" s="257"/>
      <c r="R79" s="257"/>
      <c r="S79" s="257"/>
      <c r="T79" s="257"/>
      <c r="U79" s="257"/>
      <c r="V79" s="257"/>
      <c r="W79" s="257"/>
      <c r="X79" s="257"/>
      <c r="Y79" s="257"/>
      <c r="Z79" s="257"/>
      <c r="AA79" s="258"/>
      <c r="AB79" s="265"/>
      <c r="AC79" s="266"/>
      <c r="AD79" s="266"/>
      <c r="AE79" s="266"/>
      <c r="AF79" s="266"/>
      <c r="AG79" s="266"/>
      <c r="AH79" s="266"/>
      <c r="AI79" s="266"/>
      <c r="AJ79" s="266"/>
      <c r="AK79" s="266"/>
      <c r="AL79" s="266"/>
      <c r="AM79" s="266"/>
      <c r="AN79" s="266"/>
      <c r="AO79" s="266"/>
      <c r="AP79" s="266"/>
      <c r="AQ79" s="266"/>
      <c r="AR79" s="266"/>
      <c r="AS79" s="266"/>
      <c r="AT79" s="266"/>
      <c r="AU79" s="267"/>
      <c r="AV79" s="213"/>
      <c r="AW79" s="214"/>
      <c r="AX79" s="214"/>
      <c r="AY79" s="214"/>
      <c r="AZ79" s="214"/>
      <c r="BA79" s="214"/>
      <c r="BB79" s="214"/>
      <c r="BC79" s="214"/>
      <c r="BD79" s="214"/>
      <c r="BE79" s="214"/>
      <c r="BF79" s="214"/>
      <c r="BG79" s="215"/>
    </row>
    <row r="80" spans="2:59" ht="12" customHeight="1">
      <c r="B80" s="256"/>
      <c r="C80" s="257"/>
      <c r="D80" s="257"/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7"/>
      <c r="P80" s="257"/>
      <c r="Q80" s="257"/>
      <c r="R80" s="257"/>
      <c r="S80" s="257"/>
      <c r="T80" s="257"/>
      <c r="U80" s="257"/>
      <c r="V80" s="257"/>
      <c r="W80" s="257"/>
      <c r="X80" s="257"/>
      <c r="Y80" s="257"/>
      <c r="Z80" s="257"/>
      <c r="AA80" s="258"/>
      <c r="AB80" s="265"/>
      <c r="AC80" s="266"/>
      <c r="AD80" s="266"/>
      <c r="AE80" s="266"/>
      <c r="AF80" s="266"/>
      <c r="AG80" s="266"/>
      <c r="AH80" s="266"/>
      <c r="AI80" s="266"/>
      <c r="AJ80" s="266"/>
      <c r="AK80" s="266"/>
      <c r="AL80" s="266"/>
      <c r="AM80" s="266"/>
      <c r="AN80" s="266"/>
      <c r="AO80" s="266"/>
      <c r="AP80" s="266"/>
      <c r="AQ80" s="266"/>
      <c r="AR80" s="266"/>
      <c r="AS80" s="266"/>
      <c r="AT80" s="266"/>
      <c r="AU80" s="267"/>
      <c r="AV80" s="213"/>
      <c r="AW80" s="214"/>
      <c r="AX80" s="214"/>
      <c r="AY80" s="214"/>
      <c r="AZ80" s="214"/>
      <c r="BA80" s="214"/>
      <c r="BB80" s="214"/>
      <c r="BC80" s="214"/>
      <c r="BD80" s="214"/>
      <c r="BE80" s="214"/>
      <c r="BF80" s="214"/>
      <c r="BG80" s="215"/>
    </row>
    <row r="81" spans="2:59" ht="12" customHeight="1">
      <c r="B81" s="256"/>
      <c r="C81" s="257"/>
      <c r="D81" s="257"/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V81" s="257"/>
      <c r="W81" s="257"/>
      <c r="X81" s="257"/>
      <c r="Y81" s="257"/>
      <c r="Z81" s="257"/>
      <c r="AA81" s="258"/>
      <c r="AB81" s="265"/>
      <c r="AC81" s="266"/>
      <c r="AD81" s="266"/>
      <c r="AE81" s="266"/>
      <c r="AF81" s="266"/>
      <c r="AG81" s="266"/>
      <c r="AH81" s="266"/>
      <c r="AI81" s="266"/>
      <c r="AJ81" s="266"/>
      <c r="AK81" s="266"/>
      <c r="AL81" s="266"/>
      <c r="AM81" s="266"/>
      <c r="AN81" s="266"/>
      <c r="AO81" s="266"/>
      <c r="AP81" s="266"/>
      <c r="AQ81" s="266"/>
      <c r="AR81" s="266"/>
      <c r="AS81" s="266"/>
      <c r="AT81" s="266"/>
      <c r="AU81" s="267"/>
      <c r="AV81" s="213"/>
      <c r="AW81" s="214"/>
      <c r="AX81" s="214"/>
      <c r="AY81" s="214"/>
      <c r="AZ81" s="214"/>
      <c r="BA81" s="214"/>
      <c r="BB81" s="214"/>
      <c r="BC81" s="214"/>
      <c r="BD81" s="214"/>
      <c r="BE81" s="214"/>
      <c r="BF81" s="214"/>
      <c r="BG81" s="215"/>
    </row>
    <row r="82" spans="2:59" ht="12" customHeight="1">
      <c r="B82" s="256"/>
      <c r="C82" s="257"/>
      <c r="D82" s="257"/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7"/>
      <c r="P82" s="257"/>
      <c r="Q82" s="257"/>
      <c r="R82" s="257"/>
      <c r="S82" s="257"/>
      <c r="T82" s="257"/>
      <c r="U82" s="257"/>
      <c r="V82" s="257"/>
      <c r="W82" s="257"/>
      <c r="X82" s="257"/>
      <c r="Y82" s="257"/>
      <c r="Z82" s="257"/>
      <c r="AA82" s="258"/>
      <c r="AB82" s="265"/>
      <c r="AC82" s="266"/>
      <c r="AD82" s="266"/>
      <c r="AE82" s="266"/>
      <c r="AF82" s="266"/>
      <c r="AG82" s="266"/>
      <c r="AH82" s="266"/>
      <c r="AI82" s="266"/>
      <c r="AJ82" s="266"/>
      <c r="AK82" s="266"/>
      <c r="AL82" s="266"/>
      <c r="AM82" s="266"/>
      <c r="AN82" s="266"/>
      <c r="AO82" s="266"/>
      <c r="AP82" s="266"/>
      <c r="AQ82" s="266"/>
      <c r="AR82" s="266"/>
      <c r="AS82" s="266"/>
      <c r="AT82" s="266"/>
      <c r="AU82" s="267"/>
      <c r="AV82" s="213"/>
      <c r="AW82" s="214"/>
      <c r="AX82" s="214"/>
      <c r="AY82" s="214"/>
      <c r="AZ82" s="214"/>
      <c r="BA82" s="214"/>
      <c r="BB82" s="214"/>
      <c r="BC82" s="214"/>
      <c r="BD82" s="214"/>
      <c r="BE82" s="214"/>
      <c r="BF82" s="214"/>
      <c r="BG82" s="215"/>
    </row>
    <row r="83" spans="2:59" ht="12" customHeight="1">
      <c r="B83" s="256"/>
      <c r="C83" s="257"/>
      <c r="D83" s="257"/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7"/>
      <c r="P83" s="257"/>
      <c r="Q83" s="257"/>
      <c r="R83" s="257"/>
      <c r="S83" s="257"/>
      <c r="T83" s="257"/>
      <c r="U83" s="257"/>
      <c r="V83" s="257"/>
      <c r="W83" s="257"/>
      <c r="X83" s="257"/>
      <c r="Y83" s="257"/>
      <c r="Z83" s="257"/>
      <c r="AA83" s="258"/>
      <c r="AB83" s="265"/>
      <c r="AC83" s="266"/>
      <c r="AD83" s="266"/>
      <c r="AE83" s="266"/>
      <c r="AF83" s="266"/>
      <c r="AG83" s="266"/>
      <c r="AH83" s="266"/>
      <c r="AI83" s="266"/>
      <c r="AJ83" s="266"/>
      <c r="AK83" s="266"/>
      <c r="AL83" s="266"/>
      <c r="AM83" s="266"/>
      <c r="AN83" s="266"/>
      <c r="AO83" s="266"/>
      <c r="AP83" s="266"/>
      <c r="AQ83" s="266"/>
      <c r="AR83" s="266"/>
      <c r="AS83" s="266"/>
      <c r="AT83" s="266"/>
      <c r="AU83" s="267"/>
      <c r="AV83" s="213"/>
      <c r="AW83" s="214"/>
      <c r="AX83" s="214"/>
      <c r="AY83" s="214"/>
      <c r="AZ83" s="214"/>
      <c r="BA83" s="214"/>
      <c r="BB83" s="214"/>
      <c r="BC83" s="214"/>
      <c r="BD83" s="214"/>
      <c r="BE83" s="214"/>
      <c r="BF83" s="214"/>
      <c r="BG83" s="215"/>
    </row>
    <row r="84" spans="2:59" ht="12" customHeight="1">
      <c r="B84" s="256"/>
      <c r="C84" s="257"/>
      <c r="D84" s="257"/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7"/>
      <c r="P84" s="257"/>
      <c r="Q84" s="257"/>
      <c r="R84" s="257"/>
      <c r="S84" s="257"/>
      <c r="T84" s="257"/>
      <c r="U84" s="257"/>
      <c r="V84" s="257"/>
      <c r="W84" s="257"/>
      <c r="X84" s="257"/>
      <c r="Y84" s="257"/>
      <c r="Z84" s="257"/>
      <c r="AA84" s="258"/>
      <c r="AB84" s="265"/>
      <c r="AC84" s="266"/>
      <c r="AD84" s="266"/>
      <c r="AE84" s="266"/>
      <c r="AF84" s="266"/>
      <c r="AG84" s="266"/>
      <c r="AH84" s="266"/>
      <c r="AI84" s="266"/>
      <c r="AJ84" s="266"/>
      <c r="AK84" s="266"/>
      <c r="AL84" s="266"/>
      <c r="AM84" s="266"/>
      <c r="AN84" s="266"/>
      <c r="AO84" s="266"/>
      <c r="AP84" s="266"/>
      <c r="AQ84" s="266"/>
      <c r="AR84" s="266"/>
      <c r="AS84" s="266"/>
      <c r="AT84" s="266"/>
      <c r="AU84" s="267"/>
      <c r="AV84" s="213"/>
      <c r="AW84" s="214"/>
      <c r="AX84" s="214"/>
      <c r="AY84" s="214"/>
      <c r="AZ84" s="214"/>
      <c r="BA84" s="214"/>
      <c r="BB84" s="214"/>
      <c r="BC84" s="214"/>
      <c r="BD84" s="214"/>
      <c r="BE84" s="214"/>
      <c r="BF84" s="214"/>
      <c r="BG84" s="215"/>
    </row>
    <row r="85" spans="2:59" ht="12" customHeight="1">
      <c r="B85" s="256"/>
      <c r="C85" s="257"/>
      <c r="D85" s="257"/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7"/>
      <c r="P85" s="257"/>
      <c r="Q85" s="257"/>
      <c r="R85" s="257"/>
      <c r="S85" s="257"/>
      <c r="T85" s="257"/>
      <c r="U85" s="257"/>
      <c r="V85" s="257"/>
      <c r="W85" s="257"/>
      <c r="X85" s="257"/>
      <c r="Y85" s="257"/>
      <c r="Z85" s="257"/>
      <c r="AA85" s="258"/>
      <c r="AB85" s="265"/>
      <c r="AC85" s="266"/>
      <c r="AD85" s="266"/>
      <c r="AE85" s="266"/>
      <c r="AF85" s="266"/>
      <c r="AG85" s="266"/>
      <c r="AH85" s="266"/>
      <c r="AI85" s="266"/>
      <c r="AJ85" s="266"/>
      <c r="AK85" s="266"/>
      <c r="AL85" s="266"/>
      <c r="AM85" s="266"/>
      <c r="AN85" s="266"/>
      <c r="AO85" s="266"/>
      <c r="AP85" s="266"/>
      <c r="AQ85" s="266"/>
      <c r="AR85" s="266"/>
      <c r="AS85" s="266"/>
      <c r="AT85" s="266"/>
      <c r="AU85" s="267"/>
      <c r="AV85" s="213"/>
      <c r="AW85" s="214"/>
      <c r="AX85" s="214"/>
      <c r="AY85" s="214"/>
      <c r="AZ85" s="214"/>
      <c r="BA85" s="214"/>
      <c r="BB85" s="214"/>
      <c r="BC85" s="214"/>
      <c r="BD85" s="214"/>
      <c r="BE85" s="214"/>
      <c r="BF85" s="214"/>
      <c r="BG85" s="215"/>
    </row>
    <row r="86" spans="2:59" ht="12" customHeight="1">
      <c r="B86" s="256"/>
      <c r="C86" s="257"/>
      <c r="D86" s="257"/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7"/>
      <c r="P86" s="257"/>
      <c r="Q86" s="257"/>
      <c r="R86" s="257"/>
      <c r="S86" s="257"/>
      <c r="T86" s="257"/>
      <c r="U86" s="257"/>
      <c r="V86" s="257"/>
      <c r="W86" s="257"/>
      <c r="X86" s="257"/>
      <c r="Y86" s="257"/>
      <c r="Z86" s="257"/>
      <c r="AA86" s="258"/>
      <c r="AB86" s="265"/>
      <c r="AC86" s="266"/>
      <c r="AD86" s="266"/>
      <c r="AE86" s="266"/>
      <c r="AF86" s="266"/>
      <c r="AG86" s="266"/>
      <c r="AH86" s="266"/>
      <c r="AI86" s="266"/>
      <c r="AJ86" s="266"/>
      <c r="AK86" s="266"/>
      <c r="AL86" s="266"/>
      <c r="AM86" s="266"/>
      <c r="AN86" s="266"/>
      <c r="AO86" s="266"/>
      <c r="AP86" s="266"/>
      <c r="AQ86" s="266"/>
      <c r="AR86" s="266"/>
      <c r="AS86" s="266"/>
      <c r="AT86" s="266"/>
      <c r="AU86" s="267"/>
      <c r="AV86" s="213"/>
      <c r="AW86" s="214"/>
      <c r="AX86" s="214"/>
      <c r="AY86" s="214"/>
      <c r="AZ86" s="214"/>
      <c r="BA86" s="214"/>
      <c r="BB86" s="214"/>
      <c r="BC86" s="214"/>
      <c r="BD86" s="214"/>
      <c r="BE86" s="214"/>
      <c r="BF86" s="214"/>
      <c r="BG86" s="215"/>
    </row>
    <row r="87" spans="2:59" ht="12" customHeight="1">
      <c r="B87" s="256"/>
      <c r="C87" s="257"/>
      <c r="D87" s="257"/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7"/>
      <c r="P87" s="257"/>
      <c r="Q87" s="257"/>
      <c r="R87" s="257"/>
      <c r="S87" s="257"/>
      <c r="T87" s="257"/>
      <c r="U87" s="257"/>
      <c r="V87" s="257"/>
      <c r="W87" s="257"/>
      <c r="X87" s="257"/>
      <c r="Y87" s="257"/>
      <c r="Z87" s="257"/>
      <c r="AA87" s="258"/>
      <c r="AB87" s="265"/>
      <c r="AC87" s="266"/>
      <c r="AD87" s="266"/>
      <c r="AE87" s="266"/>
      <c r="AF87" s="266"/>
      <c r="AG87" s="266"/>
      <c r="AH87" s="266"/>
      <c r="AI87" s="266"/>
      <c r="AJ87" s="266"/>
      <c r="AK87" s="266"/>
      <c r="AL87" s="266"/>
      <c r="AM87" s="266"/>
      <c r="AN87" s="266"/>
      <c r="AO87" s="266"/>
      <c r="AP87" s="266"/>
      <c r="AQ87" s="266"/>
      <c r="AR87" s="266"/>
      <c r="AS87" s="266"/>
      <c r="AT87" s="266"/>
      <c r="AU87" s="267"/>
      <c r="AV87" s="213"/>
      <c r="AW87" s="214"/>
      <c r="AX87" s="214"/>
      <c r="AY87" s="214"/>
      <c r="AZ87" s="214"/>
      <c r="BA87" s="214"/>
      <c r="BB87" s="214"/>
      <c r="BC87" s="214"/>
      <c r="BD87" s="214"/>
      <c r="BE87" s="214"/>
      <c r="BF87" s="214"/>
      <c r="BG87" s="215"/>
    </row>
    <row r="88" spans="2:59" ht="12" customHeight="1">
      <c r="B88" s="256"/>
      <c r="C88" s="257"/>
      <c r="D88" s="257"/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7"/>
      <c r="P88" s="257"/>
      <c r="Q88" s="257"/>
      <c r="R88" s="257"/>
      <c r="S88" s="257"/>
      <c r="T88" s="257"/>
      <c r="U88" s="257"/>
      <c r="V88" s="257"/>
      <c r="W88" s="257"/>
      <c r="X88" s="257"/>
      <c r="Y88" s="257"/>
      <c r="Z88" s="257"/>
      <c r="AA88" s="258"/>
      <c r="AB88" s="265"/>
      <c r="AC88" s="266"/>
      <c r="AD88" s="266"/>
      <c r="AE88" s="266"/>
      <c r="AF88" s="266"/>
      <c r="AG88" s="266"/>
      <c r="AH88" s="266"/>
      <c r="AI88" s="266"/>
      <c r="AJ88" s="266"/>
      <c r="AK88" s="266"/>
      <c r="AL88" s="266"/>
      <c r="AM88" s="266"/>
      <c r="AN88" s="266"/>
      <c r="AO88" s="266"/>
      <c r="AP88" s="266"/>
      <c r="AQ88" s="266"/>
      <c r="AR88" s="266"/>
      <c r="AS88" s="266"/>
      <c r="AT88" s="266"/>
      <c r="AU88" s="267"/>
      <c r="AV88" s="213"/>
      <c r="AW88" s="214"/>
      <c r="AX88" s="214"/>
      <c r="AY88" s="214"/>
      <c r="AZ88" s="214"/>
      <c r="BA88" s="214"/>
      <c r="BB88" s="214"/>
      <c r="BC88" s="214"/>
      <c r="BD88" s="214"/>
      <c r="BE88" s="214"/>
      <c r="BF88" s="214"/>
      <c r="BG88" s="215"/>
    </row>
    <row r="89" spans="2:59" ht="12" customHeight="1">
      <c r="B89" s="256"/>
      <c r="C89" s="257"/>
      <c r="D89" s="257"/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7"/>
      <c r="P89" s="257"/>
      <c r="Q89" s="257"/>
      <c r="R89" s="257"/>
      <c r="S89" s="257"/>
      <c r="T89" s="257"/>
      <c r="U89" s="257"/>
      <c r="V89" s="257"/>
      <c r="W89" s="257"/>
      <c r="X89" s="257"/>
      <c r="Y89" s="257"/>
      <c r="Z89" s="257"/>
      <c r="AA89" s="258"/>
      <c r="AB89" s="265"/>
      <c r="AC89" s="266"/>
      <c r="AD89" s="266"/>
      <c r="AE89" s="266"/>
      <c r="AF89" s="266"/>
      <c r="AG89" s="266"/>
      <c r="AH89" s="266"/>
      <c r="AI89" s="266"/>
      <c r="AJ89" s="266"/>
      <c r="AK89" s="266"/>
      <c r="AL89" s="266"/>
      <c r="AM89" s="266"/>
      <c r="AN89" s="266"/>
      <c r="AO89" s="266"/>
      <c r="AP89" s="266"/>
      <c r="AQ89" s="266"/>
      <c r="AR89" s="266"/>
      <c r="AS89" s="266"/>
      <c r="AT89" s="266"/>
      <c r="AU89" s="267"/>
      <c r="AV89" s="213"/>
      <c r="AW89" s="214"/>
      <c r="AX89" s="214"/>
      <c r="AY89" s="214"/>
      <c r="AZ89" s="214"/>
      <c r="BA89" s="214"/>
      <c r="BB89" s="214"/>
      <c r="BC89" s="214"/>
      <c r="BD89" s="214"/>
      <c r="BE89" s="214"/>
      <c r="BF89" s="214"/>
      <c r="BG89" s="215"/>
    </row>
    <row r="90" spans="2:59" ht="12" customHeight="1">
      <c r="B90" s="19">
        <v>10</v>
      </c>
      <c r="C90" s="130" t="s">
        <v>34</v>
      </c>
      <c r="D90" s="131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6"/>
      <c r="AL90" s="19">
        <v>11</v>
      </c>
      <c r="AM90" s="132" t="s">
        <v>42</v>
      </c>
      <c r="AN90" s="132"/>
      <c r="AO90" s="132"/>
      <c r="AP90" s="132"/>
      <c r="AQ90" s="132"/>
      <c r="AR90" s="132"/>
      <c r="AS90" s="132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41"/>
    </row>
    <row r="91" spans="2:59" ht="49.5" customHeight="1">
      <c r="B91" s="133"/>
      <c r="C91" s="134"/>
      <c r="D91" s="134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2"/>
      <c r="AL91" s="50"/>
      <c r="AM91" s="135"/>
      <c r="AN91" s="135"/>
      <c r="AO91" s="135"/>
      <c r="AP91" s="135"/>
      <c r="AQ91" s="135"/>
      <c r="AR91" s="135"/>
      <c r="AS91" s="135"/>
      <c r="AT91" s="124"/>
      <c r="AU91" s="124"/>
      <c r="AV91" s="124"/>
      <c r="AW91" s="124"/>
      <c r="AX91" s="124"/>
      <c r="AY91" s="124"/>
      <c r="AZ91" s="124"/>
      <c r="BA91" s="124"/>
      <c r="BB91" s="124"/>
      <c r="BC91" s="124"/>
      <c r="BD91" s="124"/>
      <c r="BE91" s="124"/>
      <c r="BF91" s="124"/>
      <c r="BG91" s="33"/>
    </row>
    <row r="92" spans="2:58" ht="7.5" customHeight="1">
      <c r="B92" s="93"/>
      <c r="C92" s="93"/>
      <c r="D92" s="93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</row>
    <row r="93" spans="2:59" ht="12" customHeight="1">
      <c r="B93" s="19">
        <v>13</v>
      </c>
      <c r="C93" s="131"/>
      <c r="D93" s="131"/>
      <c r="E93" s="336" t="s">
        <v>43</v>
      </c>
      <c r="F93" s="336"/>
      <c r="G93" s="336"/>
      <c r="H93" s="336"/>
      <c r="I93" s="336"/>
      <c r="J93" s="336"/>
      <c r="K93" s="336"/>
      <c r="L93" s="336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41"/>
    </row>
    <row r="94" spans="2:59" ht="7.5" customHeight="1">
      <c r="B94" s="133"/>
      <c r="C94" s="134"/>
      <c r="D94" s="134"/>
      <c r="E94" s="337"/>
      <c r="F94" s="337"/>
      <c r="G94" s="337"/>
      <c r="H94" s="337"/>
      <c r="I94" s="337"/>
      <c r="J94" s="337"/>
      <c r="K94" s="337"/>
      <c r="L94" s="337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4"/>
      <c r="AY94" s="124"/>
      <c r="AZ94" s="124"/>
      <c r="BA94" s="124"/>
      <c r="BB94" s="124"/>
      <c r="BC94" s="124"/>
      <c r="BD94" s="124"/>
      <c r="BE94" s="124"/>
      <c r="BF94" s="124"/>
      <c r="BG94" s="33"/>
    </row>
    <row r="95" spans="2:59" ht="9" customHeight="1">
      <c r="B95" s="137"/>
      <c r="C95" s="131"/>
      <c r="D95" s="131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41"/>
    </row>
    <row r="96" spans="2:59" ht="9">
      <c r="B96" s="138"/>
      <c r="E96" s="127" t="s">
        <v>118</v>
      </c>
      <c r="F96" s="93"/>
      <c r="H96" s="93"/>
      <c r="I96" s="127" t="s">
        <v>44</v>
      </c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X96" s="93"/>
      <c r="Y96" s="93"/>
      <c r="AA96" s="93"/>
      <c r="AB96" s="93"/>
      <c r="AD96" s="127" t="s">
        <v>147</v>
      </c>
      <c r="AE96" s="93"/>
      <c r="AF96" s="93"/>
      <c r="AG96" s="93"/>
      <c r="AH96" s="127" t="s">
        <v>130</v>
      </c>
      <c r="AI96" s="93"/>
      <c r="AJ96" s="93"/>
      <c r="AK96" s="93"/>
      <c r="AL96" s="93"/>
      <c r="AM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40" t="s">
        <v>158</v>
      </c>
      <c r="AZ96" s="139"/>
      <c r="BA96" s="140" t="s">
        <v>142</v>
      </c>
      <c r="BB96" s="139"/>
      <c r="BC96" s="139"/>
      <c r="BD96" s="139"/>
      <c r="BE96" s="139"/>
      <c r="BF96" s="139"/>
      <c r="BG96" s="105"/>
    </row>
    <row r="97" spans="2:59" ht="9">
      <c r="B97" s="138"/>
      <c r="E97" s="127" t="s">
        <v>120</v>
      </c>
      <c r="F97" s="93"/>
      <c r="H97" s="93"/>
      <c r="I97" s="127" t="s">
        <v>46</v>
      </c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X97" s="93"/>
      <c r="Y97" s="93"/>
      <c r="AA97" s="93"/>
      <c r="AB97" s="93"/>
      <c r="AD97" s="127" t="s">
        <v>148</v>
      </c>
      <c r="AE97" s="93"/>
      <c r="AF97" s="93"/>
      <c r="AG97" s="93"/>
      <c r="AH97" s="127" t="s">
        <v>131</v>
      </c>
      <c r="AI97" s="93"/>
      <c r="AJ97" s="93"/>
      <c r="AK97" s="93"/>
      <c r="AL97" s="93"/>
      <c r="AM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40" t="s">
        <v>159</v>
      </c>
      <c r="AZ97" s="139"/>
      <c r="BA97" s="140" t="s">
        <v>143</v>
      </c>
      <c r="BB97" s="139"/>
      <c r="BC97" s="139"/>
      <c r="BD97" s="139"/>
      <c r="BE97" s="139"/>
      <c r="BF97" s="139"/>
      <c r="BG97" s="105"/>
    </row>
    <row r="98" spans="2:59" ht="9">
      <c r="B98" s="138"/>
      <c r="E98" s="127" t="s">
        <v>121</v>
      </c>
      <c r="F98" s="93"/>
      <c r="H98" s="93"/>
      <c r="I98" s="127" t="s">
        <v>48</v>
      </c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X98" s="93"/>
      <c r="Y98" s="93"/>
      <c r="AA98" s="93"/>
      <c r="AB98" s="93"/>
      <c r="AD98" s="127" t="s">
        <v>149</v>
      </c>
      <c r="AE98" s="93"/>
      <c r="AF98" s="93"/>
      <c r="AG98" s="93"/>
      <c r="AH98" s="127" t="s">
        <v>132</v>
      </c>
      <c r="AI98" s="93"/>
      <c r="AJ98" s="93"/>
      <c r="AK98" s="93"/>
      <c r="AL98" s="93"/>
      <c r="AM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40" t="s">
        <v>160</v>
      </c>
      <c r="AZ98" s="139"/>
      <c r="BA98" s="140" t="s">
        <v>144</v>
      </c>
      <c r="BB98" s="139"/>
      <c r="BC98" s="139"/>
      <c r="BD98" s="139"/>
      <c r="BE98" s="139"/>
      <c r="BF98" s="139"/>
      <c r="BG98" s="105"/>
    </row>
    <row r="99" spans="2:59" ht="9">
      <c r="B99" s="138"/>
      <c r="E99" s="127" t="s">
        <v>49</v>
      </c>
      <c r="F99" s="93"/>
      <c r="H99" s="93"/>
      <c r="I99" s="127" t="s">
        <v>122</v>
      </c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X99" s="93"/>
      <c r="Y99" s="93"/>
      <c r="AA99" s="93"/>
      <c r="AB99" s="93"/>
      <c r="AD99" s="127" t="s">
        <v>150</v>
      </c>
      <c r="AE99" s="93"/>
      <c r="AF99" s="93"/>
      <c r="AG99" s="93"/>
      <c r="AH99" s="127" t="s">
        <v>133</v>
      </c>
      <c r="AI99" s="93"/>
      <c r="AJ99" s="93"/>
      <c r="AK99" s="93"/>
      <c r="AL99" s="93"/>
      <c r="AM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40" t="s">
        <v>161</v>
      </c>
      <c r="AZ99" s="139"/>
      <c r="BA99" s="140" t="s">
        <v>145</v>
      </c>
      <c r="BB99" s="139"/>
      <c r="BC99" s="139"/>
      <c r="BD99" s="139"/>
      <c r="BE99" s="139"/>
      <c r="BF99" s="139"/>
      <c r="BG99" s="105"/>
    </row>
    <row r="100" spans="2:59" ht="9">
      <c r="B100" s="138"/>
      <c r="E100" s="127" t="s">
        <v>123</v>
      </c>
      <c r="F100" s="93"/>
      <c r="H100" s="93"/>
      <c r="I100" s="127" t="s">
        <v>124</v>
      </c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X100" s="93"/>
      <c r="Y100" s="93"/>
      <c r="AA100" s="93"/>
      <c r="AB100" s="93"/>
      <c r="AD100" s="127" t="s">
        <v>45</v>
      </c>
      <c r="AE100" s="93"/>
      <c r="AF100" s="93"/>
      <c r="AG100" s="93"/>
      <c r="AH100" s="127" t="s">
        <v>134</v>
      </c>
      <c r="AI100" s="93"/>
      <c r="AJ100" s="93"/>
      <c r="AK100" s="93"/>
      <c r="AL100" s="93"/>
      <c r="AM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40"/>
      <c r="AZ100" s="139"/>
      <c r="BA100" s="140"/>
      <c r="BB100" s="139"/>
      <c r="BC100" s="139"/>
      <c r="BD100" s="139"/>
      <c r="BE100" s="139"/>
      <c r="BF100" s="139"/>
      <c r="BG100" s="105"/>
    </row>
    <row r="101" spans="2:59" ht="9">
      <c r="B101" s="138"/>
      <c r="E101" s="127" t="s">
        <v>125</v>
      </c>
      <c r="F101" s="93"/>
      <c r="H101" s="93"/>
      <c r="I101" s="127" t="s">
        <v>197</v>
      </c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X101" s="93"/>
      <c r="Y101" s="93"/>
      <c r="AA101" s="93"/>
      <c r="AB101" s="93"/>
      <c r="AD101" s="127" t="s">
        <v>151</v>
      </c>
      <c r="AE101" s="93"/>
      <c r="AF101" s="93"/>
      <c r="AG101" s="93"/>
      <c r="AH101" s="127" t="s">
        <v>135</v>
      </c>
      <c r="AI101" s="93"/>
      <c r="AJ101" s="93"/>
      <c r="AK101" s="93"/>
      <c r="AL101" s="93"/>
      <c r="AM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40"/>
      <c r="AZ101" s="139"/>
      <c r="BA101" s="140"/>
      <c r="BB101" s="139"/>
      <c r="BC101" s="139"/>
      <c r="BD101" s="139"/>
      <c r="BE101" s="139"/>
      <c r="BF101" s="139"/>
      <c r="BG101" s="105"/>
    </row>
    <row r="102" spans="2:59" ht="9">
      <c r="B102" s="138"/>
      <c r="E102" s="127" t="s">
        <v>176</v>
      </c>
      <c r="F102" s="93"/>
      <c r="H102" s="93"/>
      <c r="I102" s="127" t="s">
        <v>198</v>
      </c>
      <c r="J102" s="93"/>
      <c r="K102" s="93"/>
      <c r="M102" s="141"/>
      <c r="O102" s="142"/>
      <c r="Q102" s="141"/>
      <c r="S102" s="93"/>
      <c r="T102" s="93"/>
      <c r="U102" s="93"/>
      <c r="V102" s="93"/>
      <c r="X102" s="93"/>
      <c r="Y102" s="93"/>
      <c r="AA102" s="93"/>
      <c r="AB102" s="93"/>
      <c r="AD102" s="127" t="s">
        <v>152</v>
      </c>
      <c r="AE102" s="93"/>
      <c r="AF102" s="93"/>
      <c r="AG102" s="93"/>
      <c r="AH102" s="127" t="s">
        <v>136</v>
      </c>
      <c r="AI102" s="93"/>
      <c r="AJ102" s="93"/>
      <c r="AK102" s="93"/>
      <c r="AL102" s="93"/>
      <c r="AM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40"/>
      <c r="AZ102" s="139"/>
      <c r="BA102" s="140"/>
      <c r="BB102" s="139"/>
      <c r="BC102" s="139"/>
      <c r="BD102" s="139"/>
      <c r="BE102" s="139"/>
      <c r="BF102" s="139"/>
      <c r="BG102" s="105"/>
    </row>
    <row r="103" spans="2:59" ht="9">
      <c r="B103" s="138"/>
      <c r="E103" s="127" t="s">
        <v>126</v>
      </c>
      <c r="F103" s="93"/>
      <c r="H103" s="93"/>
      <c r="I103" s="127" t="s">
        <v>47</v>
      </c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X103" s="93"/>
      <c r="Y103" s="93"/>
      <c r="AA103" s="93"/>
      <c r="AB103" s="93"/>
      <c r="AD103" s="143" t="s">
        <v>153</v>
      </c>
      <c r="AE103" s="93"/>
      <c r="AF103" s="93"/>
      <c r="AG103" s="93"/>
      <c r="AH103" s="127" t="s">
        <v>137</v>
      </c>
      <c r="AI103" s="93"/>
      <c r="AJ103" s="93"/>
      <c r="AK103" s="93"/>
      <c r="AL103" s="93"/>
      <c r="AM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40"/>
      <c r="AZ103" s="139"/>
      <c r="BA103" s="140"/>
      <c r="BB103" s="139"/>
      <c r="BC103" s="139"/>
      <c r="BD103" s="139"/>
      <c r="BE103" s="139"/>
      <c r="BF103" s="139"/>
      <c r="BG103" s="105"/>
    </row>
    <row r="104" spans="2:59" ht="9">
      <c r="B104" s="138"/>
      <c r="E104" s="127" t="s">
        <v>127</v>
      </c>
      <c r="F104" s="93"/>
      <c r="H104" s="93"/>
      <c r="I104" s="127" t="s">
        <v>128</v>
      </c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X104" s="93"/>
      <c r="Y104" s="93"/>
      <c r="AA104" s="93"/>
      <c r="AB104" s="93"/>
      <c r="AD104" s="127" t="s">
        <v>154</v>
      </c>
      <c r="AE104" s="93"/>
      <c r="AF104" s="93"/>
      <c r="AG104" s="93"/>
      <c r="AH104" s="127" t="s">
        <v>138</v>
      </c>
      <c r="AI104" s="93"/>
      <c r="AJ104" s="93"/>
      <c r="AK104" s="93"/>
      <c r="AL104" s="93"/>
      <c r="AM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40"/>
      <c r="AZ104" s="139"/>
      <c r="BA104" s="140"/>
      <c r="BB104" s="139"/>
      <c r="BC104" s="139"/>
      <c r="BD104" s="139"/>
      <c r="BE104" s="139"/>
      <c r="BF104" s="139"/>
      <c r="BG104" s="105"/>
    </row>
    <row r="105" spans="2:59" ht="9">
      <c r="B105" s="138"/>
      <c r="E105" s="127" t="s">
        <v>174</v>
      </c>
      <c r="F105" s="93"/>
      <c r="H105" s="93"/>
      <c r="I105" s="127" t="s">
        <v>175</v>
      </c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X105" s="93"/>
      <c r="Y105" s="93"/>
      <c r="AA105" s="93"/>
      <c r="AB105" s="93"/>
      <c r="AD105" s="127" t="s">
        <v>155</v>
      </c>
      <c r="AE105" s="93"/>
      <c r="AF105" s="93"/>
      <c r="AG105" s="93"/>
      <c r="AH105" s="127" t="s">
        <v>139</v>
      </c>
      <c r="AI105" s="93"/>
      <c r="AJ105" s="93"/>
      <c r="AK105" s="93"/>
      <c r="AL105" s="93"/>
      <c r="AM105" s="139"/>
      <c r="AO105" s="139"/>
      <c r="AP105" s="139"/>
      <c r="AQ105" s="139"/>
      <c r="AR105" s="139"/>
      <c r="AS105" s="139"/>
      <c r="AT105" s="139"/>
      <c r="AU105" s="139"/>
      <c r="AV105" s="139"/>
      <c r="AW105" s="139"/>
      <c r="AX105" s="139"/>
      <c r="AY105" s="140"/>
      <c r="AZ105" s="139"/>
      <c r="BA105" s="140"/>
      <c r="BB105" s="139"/>
      <c r="BC105" s="139"/>
      <c r="BD105" s="139"/>
      <c r="BE105" s="139"/>
      <c r="BF105" s="139"/>
      <c r="BG105" s="105"/>
    </row>
    <row r="106" spans="2:59" ht="9">
      <c r="B106" s="144"/>
      <c r="E106" s="140" t="s">
        <v>176</v>
      </c>
      <c r="F106" s="143"/>
      <c r="H106" s="143"/>
      <c r="I106" s="140" t="s">
        <v>177</v>
      </c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X106" s="143"/>
      <c r="Y106" s="143"/>
      <c r="AA106" s="143"/>
      <c r="AB106" s="143"/>
      <c r="AD106" s="127" t="s">
        <v>156</v>
      </c>
      <c r="AE106" s="143"/>
      <c r="AF106" s="143"/>
      <c r="AG106" s="143"/>
      <c r="AH106" s="140" t="s">
        <v>140</v>
      </c>
      <c r="AI106" s="143"/>
      <c r="AJ106" s="143"/>
      <c r="AK106" s="143"/>
      <c r="AL106" s="143"/>
      <c r="AM106" s="143"/>
      <c r="AO106" s="143"/>
      <c r="AP106" s="93"/>
      <c r="AQ106" s="93"/>
      <c r="AR106" s="93"/>
      <c r="AS106" s="93"/>
      <c r="AT106" s="93"/>
      <c r="AU106" s="93"/>
      <c r="AV106" s="93"/>
      <c r="AW106" s="93"/>
      <c r="AX106" s="93"/>
      <c r="AY106" s="140"/>
      <c r="AZ106" s="93"/>
      <c r="BA106" s="127"/>
      <c r="BB106" s="93"/>
      <c r="BC106" s="93"/>
      <c r="BD106" s="93"/>
      <c r="BE106" s="93"/>
      <c r="BF106" s="93"/>
      <c r="BG106" s="105"/>
    </row>
    <row r="107" spans="2:59" ht="9">
      <c r="B107" s="138"/>
      <c r="E107" s="140" t="s">
        <v>146</v>
      </c>
      <c r="F107" s="139"/>
      <c r="H107" s="139"/>
      <c r="I107" s="140" t="s">
        <v>129</v>
      </c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43"/>
      <c r="U107" s="93"/>
      <c r="V107" s="139"/>
      <c r="X107" s="139"/>
      <c r="Y107" s="139"/>
      <c r="AA107" s="139"/>
      <c r="AB107" s="139"/>
      <c r="AD107" s="140" t="s">
        <v>157</v>
      </c>
      <c r="AE107" s="139"/>
      <c r="AF107" s="139"/>
      <c r="AG107" s="139"/>
      <c r="AH107" s="140" t="s">
        <v>141</v>
      </c>
      <c r="AI107" s="139"/>
      <c r="AJ107" s="139"/>
      <c r="AK107" s="139"/>
      <c r="AL107" s="143"/>
      <c r="AM107" s="93"/>
      <c r="AO107" s="93"/>
      <c r="AP107" s="93"/>
      <c r="AQ107" s="93"/>
      <c r="AR107" s="93"/>
      <c r="AS107" s="93"/>
      <c r="AT107" s="93"/>
      <c r="AU107" s="93"/>
      <c r="AV107" s="93"/>
      <c r="AW107" s="93"/>
      <c r="AX107" s="93"/>
      <c r="AY107" s="127"/>
      <c r="AZ107" s="93"/>
      <c r="BA107" s="127"/>
      <c r="BB107" s="93"/>
      <c r="BC107" s="93"/>
      <c r="BD107" s="93"/>
      <c r="BE107" s="93"/>
      <c r="BF107" s="93"/>
      <c r="BG107" s="105"/>
    </row>
    <row r="108" spans="2:59" ht="9" customHeight="1">
      <c r="B108" s="145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13"/>
      <c r="U108" s="146"/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146"/>
      <c r="AK108" s="146"/>
      <c r="AL108" s="113"/>
      <c r="AM108" s="147"/>
      <c r="AN108" s="147"/>
      <c r="AO108" s="147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163" t="s">
        <v>54</v>
      </c>
    </row>
  </sheetData>
  <sheetProtection selectLockedCells="1"/>
  <mergeCells count="337">
    <mergeCell ref="BI22:BI24"/>
    <mergeCell ref="BC22:BC24"/>
    <mergeCell ref="AV72:BG72"/>
    <mergeCell ref="AV75:BG75"/>
    <mergeCell ref="AV74:BG74"/>
    <mergeCell ref="AV73:BG73"/>
    <mergeCell ref="AV70:BG70"/>
    <mergeCell ref="AY22:AY24"/>
    <mergeCell ref="BE22:BE24"/>
    <mergeCell ref="BG22:BG24"/>
    <mergeCell ref="AD13:AH13"/>
    <mergeCell ref="AB89:AU89"/>
    <mergeCell ref="BA22:BA24"/>
    <mergeCell ref="AV78:BG78"/>
    <mergeCell ref="C12:AC13"/>
    <mergeCell ref="AI13:AN13"/>
    <mergeCell ref="AI12:AN12"/>
    <mergeCell ref="BB22:BB24"/>
    <mergeCell ref="AV71:BG71"/>
    <mergeCell ref="AV81:BG81"/>
    <mergeCell ref="AV89:BG89"/>
    <mergeCell ref="AV88:BG88"/>
    <mergeCell ref="AE48:AF48"/>
    <mergeCell ref="AG48:AH48"/>
    <mergeCell ref="AV68:BG68"/>
    <mergeCell ref="AV69:BG69"/>
    <mergeCell ref="AV86:BG86"/>
    <mergeCell ref="AV87:BG87"/>
    <mergeCell ref="AV76:BG76"/>
    <mergeCell ref="AV67:BG67"/>
    <mergeCell ref="B85:AA85"/>
    <mergeCell ref="AV82:BG82"/>
    <mergeCell ref="AV83:BG83"/>
    <mergeCell ref="AV77:BG77"/>
    <mergeCell ref="AV85:BG85"/>
    <mergeCell ref="AV79:BG79"/>
    <mergeCell ref="AV84:BG84"/>
    <mergeCell ref="AV80:BG80"/>
    <mergeCell ref="B82:AA82"/>
    <mergeCell ref="B83:AA83"/>
    <mergeCell ref="AG44:AH44"/>
    <mergeCell ref="AI45:AK45"/>
    <mergeCell ref="AI44:AK44"/>
    <mergeCell ref="AI47:AK47"/>
    <mergeCell ref="AB56:AU56"/>
    <mergeCell ref="AB57:AU57"/>
    <mergeCell ref="AG47:AH47"/>
    <mergeCell ref="AC44:AD44"/>
    <mergeCell ref="AE44:AF44"/>
    <mergeCell ref="AA47:AB47"/>
    <mergeCell ref="AB67:AU67"/>
    <mergeCell ref="AB63:AU63"/>
    <mergeCell ref="AB64:AU64"/>
    <mergeCell ref="AB75:AU75"/>
    <mergeCell ref="AB65:AU65"/>
    <mergeCell ref="AB66:AU66"/>
    <mergeCell ref="AB73:AU73"/>
    <mergeCell ref="AB74:AU74"/>
    <mergeCell ref="E48:G48"/>
    <mergeCell ref="AI46:AK46"/>
    <mergeCell ref="W48:X48"/>
    <mergeCell ref="Y48:Z48"/>
    <mergeCell ref="Y46:Z46"/>
    <mergeCell ref="AA46:AB46"/>
    <mergeCell ref="AC46:AD46"/>
    <mergeCell ref="AE47:AF47"/>
    <mergeCell ref="W47:X47"/>
    <mergeCell ref="Y47:Z47"/>
    <mergeCell ref="AB80:AU80"/>
    <mergeCell ref="AB81:AU81"/>
    <mergeCell ref="AB82:AU82"/>
    <mergeCell ref="AB83:AU83"/>
    <mergeCell ref="B80:AA80"/>
    <mergeCell ref="B75:AA75"/>
    <mergeCell ref="B78:AA78"/>
    <mergeCell ref="AB78:AU78"/>
    <mergeCell ref="E47:G47"/>
    <mergeCell ref="U47:V47"/>
    <mergeCell ref="B79:AA79"/>
    <mergeCell ref="B67:AA67"/>
    <mergeCell ref="E45:G45"/>
    <mergeCell ref="AG45:AH45"/>
    <mergeCell ref="AE46:AF46"/>
    <mergeCell ref="AG46:AH46"/>
    <mergeCell ref="AE45:AF45"/>
    <mergeCell ref="W46:X46"/>
    <mergeCell ref="E46:G46"/>
    <mergeCell ref="I45:K45"/>
    <mergeCell ref="M45:S45"/>
    <mergeCell ref="U46:V46"/>
    <mergeCell ref="M46:S46"/>
    <mergeCell ref="I46:K46"/>
    <mergeCell ref="M47:S47"/>
    <mergeCell ref="I47:K47"/>
    <mergeCell ref="Y45:Z45"/>
    <mergeCell ref="Y44:Z44"/>
    <mergeCell ref="W45:X45"/>
    <mergeCell ref="U45:V45"/>
    <mergeCell ref="B28:C28"/>
    <mergeCell ref="B29:C29"/>
    <mergeCell ref="B36:C36"/>
    <mergeCell ref="W44:X44"/>
    <mergeCell ref="U44:V44"/>
    <mergeCell ref="M44:S44"/>
    <mergeCell ref="E44:G44"/>
    <mergeCell ref="I44:K44"/>
    <mergeCell ref="C42:S42"/>
    <mergeCell ref="B43:L43"/>
    <mergeCell ref="M43:S43"/>
    <mergeCell ref="O22:O24"/>
    <mergeCell ref="P22:P24"/>
    <mergeCell ref="Q22:Q24"/>
    <mergeCell ref="R22:R24"/>
    <mergeCell ref="S22:S24"/>
    <mergeCell ref="M22:M24"/>
    <mergeCell ref="B25:C25"/>
    <mergeCell ref="B77:AA77"/>
    <mergeCell ref="B60:AA60"/>
    <mergeCell ref="B71:AA71"/>
    <mergeCell ref="B72:AA72"/>
    <mergeCell ref="B73:AA73"/>
    <mergeCell ref="B74:AA74"/>
    <mergeCell ref="B76:AA76"/>
    <mergeCell ref="B37:C37"/>
    <mergeCell ref="B34:C34"/>
    <mergeCell ref="B35:C35"/>
    <mergeCell ref="B33:C33"/>
    <mergeCell ref="B68:AA68"/>
    <mergeCell ref="U43:V43"/>
    <mergeCell ref="W43:X43"/>
    <mergeCell ref="B64:AA64"/>
    <mergeCell ref="B65:AA65"/>
    <mergeCell ref="B63:AA63"/>
    <mergeCell ref="B56:AA56"/>
    <mergeCell ref="B57:AA57"/>
    <mergeCell ref="AO36:AP36"/>
    <mergeCell ref="AM38:AN40"/>
    <mergeCell ref="AO38:AP40"/>
    <mergeCell ref="AO37:AP37"/>
    <mergeCell ref="AM37:AN37"/>
    <mergeCell ref="AM36:AN36"/>
    <mergeCell ref="AM25:AN25"/>
    <mergeCell ref="AM20:AN23"/>
    <mergeCell ref="AW22:AW24"/>
    <mergeCell ref="AR22:AR24"/>
    <mergeCell ref="AQ22:AQ24"/>
    <mergeCell ref="AS22:AS24"/>
    <mergeCell ref="AQ20:AX21"/>
    <mergeCell ref="AV22:AV24"/>
    <mergeCell ref="AM24:AN24"/>
    <mergeCell ref="AT22:AT24"/>
    <mergeCell ref="B26:C26"/>
    <mergeCell ref="B27:C27"/>
    <mergeCell ref="V22:V24"/>
    <mergeCell ref="W22:W24"/>
    <mergeCell ref="B22:C24"/>
    <mergeCell ref="F22:F24"/>
    <mergeCell ref="G22:G24"/>
    <mergeCell ref="H22:H24"/>
    <mergeCell ref="E22:E24"/>
    <mergeCell ref="N22:N24"/>
    <mergeCell ref="E93:L94"/>
    <mergeCell ref="B86:AA86"/>
    <mergeCell ref="B87:AA87"/>
    <mergeCell ref="B88:AA88"/>
    <mergeCell ref="B89:AA89"/>
    <mergeCell ref="AO13:AS13"/>
    <mergeCell ref="AO15:AS15"/>
    <mergeCell ref="AO17:AS17"/>
    <mergeCell ref="AF22:AF24"/>
    <mergeCell ref="AG22:AG24"/>
    <mergeCell ref="AI22:AI24"/>
    <mergeCell ref="AL23:AL24"/>
    <mergeCell ref="AK22:AL22"/>
    <mergeCell ref="AK23:AK24"/>
    <mergeCell ref="AH22:AH24"/>
    <mergeCell ref="AB84:AU84"/>
    <mergeCell ref="AM34:AN34"/>
    <mergeCell ref="AB60:AU60"/>
    <mergeCell ref="AB61:AU61"/>
    <mergeCell ref="AB58:AU58"/>
    <mergeCell ref="AB85:AU85"/>
    <mergeCell ref="AC48:AD48"/>
    <mergeCell ref="AB68:AU68"/>
    <mergeCell ref="AA48:AB48"/>
    <mergeCell ref="AI48:AK48"/>
    <mergeCell ref="B81:AA81"/>
    <mergeCell ref="B69:AA69"/>
    <mergeCell ref="B70:AA70"/>
    <mergeCell ref="AB76:AU76"/>
    <mergeCell ref="AB62:AU62"/>
    <mergeCell ref="AB87:AU87"/>
    <mergeCell ref="AB88:AU88"/>
    <mergeCell ref="AB79:AU79"/>
    <mergeCell ref="M48:S48"/>
    <mergeCell ref="U48:V48"/>
    <mergeCell ref="AB86:AU86"/>
    <mergeCell ref="B84:AA84"/>
    <mergeCell ref="AB69:AU69"/>
    <mergeCell ref="AB70:AU70"/>
    <mergeCell ref="AB77:AU77"/>
    <mergeCell ref="B30:C30"/>
    <mergeCell ref="B32:C32"/>
    <mergeCell ref="AM30:AN30"/>
    <mergeCell ref="AM32:AN32"/>
    <mergeCell ref="AM33:AN33"/>
    <mergeCell ref="AO26:AP26"/>
    <mergeCell ref="AM26:AN26"/>
    <mergeCell ref="AM27:AN27"/>
    <mergeCell ref="AO32:AP32"/>
    <mergeCell ref="AO27:AP27"/>
    <mergeCell ref="AO33:AP33"/>
    <mergeCell ref="BD22:BD24"/>
    <mergeCell ref="BF22:BF24"/>
    <mergeCell ref="AO24:AP24"/>
    <mergeCell ref="AZ22:AZ24"/>
    <mergeCell ref="AX22:AX24"/>
    <mergeCell ref="AO28:AP28"/>
    <mergeCell ref="B66:AA66"/>
    <mergeCell ref="B61:AA61"/>
    <mergeCell ref="B62:AA62"/>
    <mergeCell ref="AV60:BG60"/>
    <mergeCell ref="AV66:BG66"/>
    <mergeCell ref="AV63:BG63"/>
    <mergeCell ref="AV64:BG64"/>
    <mergeCell ref="AV65:BG65"/>
    <mergeCell ref="AV61:BG61"/>
    <mergeCell ref="AV62:BG62"/>
    <mergeCell ref="AO34:AP34"/>
    <mergeCell ref="AY38:AY40"/>
    <mergeCell ref="AS38:AS40"/>
    <mergeCell ref="AO35:AP35"/>
    <mergeCell ref="AB59:AU59"/>
    <mergeCell ref="B58:AA58"/>
    <mergeCell ref="B59:AA59"/>
    <mergeCell ref="AV58:BG58"/>
    <mergeCell ref="AG43:AH43"/>
    <mergeCell ref="AI43:AK43"/>
    <mergeCell ref="AB55:AU55"/>
    <mergeCell ref="AU38:AU40"/>
    <mergeCell ref="V42:AK42"/>
    <mergeCell ref="AR38:AR40"/>
    <mergeCell ref="AM42:AN42"/>
    <mergeCell ref="C53:AA53"/>
    <mergeCell ref="B54:AA54"/>
    <mergeCell ref="I48:K48"/>
    <mergeCell ref="AK38:AL40"/>
    <mergeCell ref="AF39:AI40"/>
    <mergeCell ref="AY16:BC16"/>
    <mergeCell ref="AY14:BC14"/>
    <mergeCell ref="AZ19:BG20"/>
    <mergeCell ref="B16:AC17"/>
    <mergeCell ref="G20:Q20"/>
    <mergeCell ref="Z20:AK20"/>
    <mergeCell ref="B14:AC15"/>
    <mergeCell ref="AK15:AN15"/>
    <mergeCell ref="AK14:AN14"/>
    <mergeCell ref="AO20:AP23"/>
    <mergeCell ref="AE22:AE24"/>
    <mergeCell ref="AD22:AD24"/>
    <mergeCell ref="AB22:AB24"/>
    <mergeCell ref="Z22:Z24"/>
    <mergeCell ref="AA22:AA24"/>
    <mergeCell ref="I22:I24"/>
    <mergeCell ref="J22:J24"/>
    <mergeCell ref="K22:K24"/>
    <mergeCell ref="AC22:AC24"/>
    <mergeCell ref="L22:L24"/>
    <mergeCell ref="T22:T24"/>
    <mergeCell ref="U22:U24"/>
    <mergeCell ref="X22:X24"/>
    <mergeCell ref="Y22:Y24"/>
    <mergeCell ref="AB71:AU71"/>
    <mergeCell ref="AB72:AU72"/>
    <mergeCell ref="AM35:AN35"/>
    <mergeCell ref="AB54:AU54"/>
    <mergeCell ref="AT38:AT40"/>
    <mergeCell ref="AC47:AD47"/>
    <mergeCell ref="M2:N2"/>
    <mergeCell ref="O2:S2"/>
    <mergeCell ref="M3:S3"/>
    <mergeCell ref="AE2:AI2"/>
    <mergeCell ref="B55:AA55"/>
    <mergeCell ref="AO30:AP30"/>
    <mergeCell ref="AM28:AN28"/>
    <mergeCell ref="AM29:AN29"/>
    <mergeCell ref="AA44:AB44"/>
    <mergeCell ref="AA45:AB45"/>
    <mergeCell ref="AY53:BG53"/>
    <mergeCell ref="BE38:BE40"/>
    <mergeCell ref="AQ38:AQ40"/>
    <mergeCell ref="AC53:AU53"/>
    <mergeCell ref="AC45:AD45"/>
    <mergeCell ref="Z51:AS52"/>
    <mergeCell ref="Y43:Z43"/>
    <mergeCell ref="AA43:AB43"/>
    <mergeCell ref="AE43:AF43"/>
    <mergeCell ref="AC43:AD43"/>
    <mergeCell ref="AV56:BG56"/>
    <mergeCell ref="AV57:BG57"/>
    <mergeCell ref="AV59:BG59"/>
    <mergeCell ref="AW2:BG3"/>
    <mergeCell ref="BD15:BG15"/>
    <mergeCell ref="AY13:BC13"/>
    <mergeCell ref="AT13:AX13"/>
    <mergeCell ref="AT15:AX15"/>
    <mergeCell ref="AY15:BC15"/>
    <mergeCell ref="AY12:BC12"/>
    <mergeCell ref="BD13:BG13"/>
    <mergeCell ref="AK5:AP5"/>
    <mergeCell ref="AV55:BG55"/>
    <mergeCell ref="BF38:BF40"/>
    <mergeCell ref="BG38:BG40"/>
    <mergeCell ref="AO29:AP29"/>
    <mergeCell ref="AO25:AP25"/>
    <mergeCell ref="AV54:BG54"/>
    <mergeCell ref="AT17:AX17"/>
    <mergeCell ref="AU22:AU24"/>
    <mergeCell ref="AY17:BC17"/>
    <mergeCell ref="BD17:BG17"/>
    <mergeCell ref="Y5:AI5"/>
    <mergeCell ref="AG4:AP4"/>
    <mergeCell ref="AQ8:AU9"/>
    <mergeCell ref="BC9:BF9"/>
    <mergeCell ref="AK16:AN16"/>
    <mergeCell ref="AK17:AN17"/>
    <mergeCell ref="AD16:AJ17"/>
    <mergeCell ref="AD14:AJ15"/>
    <mergeCell ref="BI38:BI40"/>
    <mergeCell ref="BC38:BC40"/>
    <mergeCell ref="AX38:AX40"/>
    <mergeCell ref="AV38:AV40"/>
    <mergeCell ref="AW38:AW40"/>
    <mergeCell ref="BD38:BD40"/>
    <mergeCell ref="BB38:BB40"/>
    <mergeCell ref="BA38:BA40"/>
    <mergeCell ref="AZ38:AZ40"/>
  </mergeCells>
  <conditionalFormatting sqref="AM38 AO38 AQ32:AX38 AQ25:AX30 BF25:BG30 BG32:BG37 BF32:BF38">
    <cfRule type="cellIs" priority="1" dxfId="5" operator="equal" stopIfTrue="1">
      <formula>0</formula>
    </cfRule>
  </conditionalFormatting>
  <conditionalFormatting sqref="BG38:BG40 BG22:BG24 BG31 AY22:BE40">
    <cfRule type="cellIs" priority="2" dxfId="5" operator="lessThan" stopIfTrue="1">
      <formula>0</formula>
    </cfRule>
  </conditionalFormatting>
  <conditionalFormatting sqref="AJ25 AJ37 AJ32:AJ33 AJ27 AJ29 AJ35">
    <cfRule type="cellIs" priority="3" dxfId="4" operator="notBetween" stopIfTrue="1">
      <formula>"C"</formula>
      <formula>"CII"</formula>
    </cfRule>
  </conditionalFormatting>
  <conditionalFormatting sqref="AH26">
    <cfRule type="cellIs" priority="4" dxfId="3" operator="equal" stopIfTrue="1">
      <formula>"&lt;"</formula>
    </cfRule>
  </conditionalFormatting>
  <conditionalFormatting sqref="AG26">
    <cfRule type="cellIs" priority="5" dxfId="2" operator="equal" stopIfTrue="1">
      <formula>0</formula>
    </cfRule>
    <cfRule type="cellIs" priority="6" dxfId="0" operator="notEqual" stopIfTrue="1">
      <formula>"C"</formula>
    </cfRule>
  </conditionalFormatting>
  <conditionalFormatting sqref="AI37 AG25:AI25 AG27:AI27 AG28:AH30 AI29 E32:AH37 AI32:AI33 AI35 E25:AF30">
    <cfRule type="cellIs" priority="13" dxfId="0" operator="notEqual" stopIfTrue="1">
      <formula>"C"</formula>
    </cfRule>
  </conditionalFormatting>
  <printOptions/>
  <pageMargins left="0.54" right="0.5" top="0.34" bottom="0.29" header="0.33" footer="0.3"/>
  <pageSetup horizontalDpi="300" verticalDpi="300" orientation="landscape" paperSize="9" scale="80" r:id="rId4"/>
  <rowBreaks count="1" manualBreakCount="1">
    <brk id="50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Disk Cópia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</dc:creator>
  <cp:keywords/>
  <dc:description/>
  <cp:lastModifiedBy>Renata de Cassia Fernandes</cp:lastModifiedBy>
  <cp:lastPrinted>2018-06-13T17:28:44Z</cp:lastPrinted>
  <dcterms:created xsi:type="dcterms:W3CDTF">2009-05-18T23:12:37Z</dcterms:created>
  <dcterms:modified xsi:type="dcterms:W3CDTF">2019-04-17T13:45:01Z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903481360</vt:i4>
  </property>
  <property fmtid="{D5CDD505-2E9C-101B-9397-08002B2CF9AE}" pid="3" name="_EmailSubject">
    <vt:lpwstr>ficha 100</vt:lpwstr>
  </property>
  <property fmtid="{D5CDD505-2E9C-101B-9397-08002B2CF9AE}" pid="4" name="_AuthorEmail">
    <vt:lpwstr>monica.ruiz@centropaulasouza.sp.gov.br</vt:lpwstr>
  </property>
  <property fmtid="{D5CDD505-2E9C-101B-9397-08002B2CF9AE}" pid="5" name="_AuthorEmailDisplayName">
    <vt:lpwstr>Monica Romero Ruiz</vt:lpwstr>
  </property>
  <property fmtid="{D5CDD505-2E9C-101B-9397-08002B2CF9AE}" pid="6" name="_PreviousAdHocReviewCycleID">
    <vt:i4>-402862027</vt:i4>
  </property>
  <property fmtid="{D5CDD505-2E9C-101B-9397-08002B2CF9AE}" pid="7" name="_ReviewingToolsShownOnce">
    <vt:lpwstr/>
  </property>
</Properties>
</file>