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merson.alves\Downloads\"/>
    </mc:Choice>
  </mc:AlternateContent>
  <xr:revisionPtr revIDLastSave="0" documentId="13_ncr:1_{0BFB005A-68EA-49F1-B14D-1678306C8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definedNames>
    <definedName name="_xlnm.Print_Area" localSheetId="0">Plan1!$B$1:$AJ$80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8" i="1" l="1"/>
  <c r="E3" i="1"/>
  <c r="M30" i="1"/>
  <c r="M29" i="1"/>
  <c r="Y30" i="1"/>
  <c r="Y29" i="1"/>
  <c r="AY88" i="1" l="1"/>
  <c r="AM48" i="1"/>
  <c r="B50" i="1" s="1"/>
  <c r="I47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89" i="1"/>
  <c r="B49" i="1" l="1"/>
  <c r="B56" i="1"/>
  <c r="B55" i="1"/>
  <c r="B54" i="1"/>
  <c r="B48" i="1"/>
  <c r="B47" i="1"/>
  <c r="Q46" i="1"/>
  <c r="AD49" i="1"/>
  <c r="AD27" i="1"/>
  <c r="S49" i="1"/>
  <c r="Y28" i="1"/>
  <c r="S27" i="1" l="1"/>
  <c r="M28" i="1"/>
  <c r="AS28" i="1"/>
  <c r="AR28" i="1"/>
</calcChain>
</file>

<file path=xl/sharedStrings.xml><?xml version="1.0" encoding="utf-8"?>
<sst xmlns="http://schemas.openxmlformats.org/spreadsheetml/2006/main" count="731" uniqueCount="564">
  <si>
    <t>OP</t>
  </si>
  <si>
    <t>Unidade</t>
  </si>
  <si>
    <t>FOLHA DE SERVIÇO</t>
  </si>
  <si>
    <t>Dados Pessoais</t>
  </si>
  <si>
    <t>RG:</t>
  </si>
  <si>
    <t>Orgão</t>
  </si>
  <si>
    <t>Emissão</t>
  </si>
  <si>
    <t>CPF:</t>
  </si>
  <si>
    <t>Titulo de Eleitor</t>
  </si>
  <si>
    <t>Matrícula</t>
  </si>
  <si>
    <t>Data Admissão</t>
  </si>
  <si>
    <t>Concurso Público</t>
  </si>
  <si>
    <t>Processo Seletivo</t>
  </si>
  <si>
    <t>Emprego Público</t>
  </si>
  <si>
    <t>Tipo de Contrato</t>
  </si>
  <si>
    <t>Vantagens Concedidas</t>
  </si>
  <si>
    <t>Dependentes:</t>
  </si>
  <si>
    <t>1.Salario Família</t>
  </si>
  <si>
    <t>2.Imposto de Renda</t>
  </si>
  <si>
    <t>Afastamentos:</t>
  </si>
  <si>
    <t xml:space="preserve">1.Bruto: </t>
  </si>
  <si>
    <t>2.Liquido:</t>
  </si>
  <si>
    <t>Sim</t>
  </si>
  <si>
    <t>Não</t>
  </si>
  <si>
    <t>Advertência</t>
  </si>
  <si>
    <t>Repreensão</t>
  </si>
  <si>
    <t>Suspenção</t>
  </si>
  <si>
    <t>Sofreu Penalidade?</t>
  </si>
  <si>
    <t>CLT</t>
  </si>
  <si>
    <t>Município</t>
  </si>
  <si>
    <t>ADMINISTRAÇÃO CENTRAL</t>
  </si>
  <si>
    <t>SÃO PAULO</t>
  </si>
  <si>
    <t>FATEC JOSE CRESPO GONZALES</t>
  </si>
  <si>
    <t>SOROCABA</t>
  </si>
  <si>
    <t>AMERICANA</t>
  </si>
  <si>
    <t>SANTOS</t>
  </si>
  <si>
    <t>ETEC POLIVALENTE DE AMERICANA</t>
  </si>
  <si>
    <t>CAMPINAS</t>
  </si>
  <si>
    <t>JUNDIAÍ</t>
  </si>
  <si>
    <t>MOCOCA</t>
  </si>
  <si>
    <t>SÃO BERNARDO DO CAMPO</t>
  </si>
  <si>
    <t>SÃO CAETANO DO SUL</t>
  </si>
  <si>
    <t>SANTO ANDRÉ</t>
  </si>
  <si>
    <t>MOGI DAS CRUZES</t>
  </si>
  <si>
    <t>TAQUARITINGA</t>
  </si>
  <si>
    <t>JAÚ</t>
  </si>
  <si>
    <t>OURINHOS</t>
  </si>
  <si>
    <t>ARARAS</t>
  </si>
  <si>
    <t>ORLÂNDIA</t>
  </si>
  <si>
    <t>GUARATINGUETÁ</t>
  </si>
  <si>
    <t>OSVALDO CRUZ</t>
  </si>
  <si>
    <t>ANDRADINA</t>
  </si>
  <si>
    <t>ARARAQUARA</t>
  </si>
  <si>
    <t>BATATAIS</t>
  </si>
  <si>
    <t>MARÍLIA</t>
  </si>
  <si>
    <t>PRESIDENTE PRUDENTE</t>
  </si>
  <si>
    <t>IGARAPAVA</t>
  </si>
  <si>
    <t>RIO CLARO</t>
  </si>
  <si>
    <t>VOTUPORANGA</t>
  </si>
  <si>
    <t>CABRÁLIA PAULISTA</t>
  </si>
  <si>
    <t>PARAGUAÇU PAULISTA</t>
  </si>
  <si>
    <t>BARRA BONITA</t>
  </si>
  <si>
    <t>CACHOEIRA PAULISTA</t>
  </si>
  <si>
    <t>FRANCA</t>
  </si>
  <si>
    <t>ESPÍRITO STO DO PINHAL</t>
  </si>
  <si>
    <t>JACAREÍ</t>
  </si>
  <si>
    <t>TAQUARIVAÍ</t>
  </si>
  <si>
    <t>ITAPEVA</t>
  </si>
  <si>
    <t>BOTUCATU</t>
  </si>
  <si>
    <t>DRACENA</t>
  </si>
  <si>
    <t>ITAPETININGA</t>
  </si>
  <si>
    <t>CATANDUVA</t>
  </si>
  <si>
    <t>ADAMANTINA</t>
  </si>
  <si>
    <t>PIRACICABA</t>
  </si>
  <si>
    <t>SÃO SIMÃO</t>
  </si>
  <si>
    <t>RANCHARIA</t>
  </si>
  <si>
    <t>CASA BRANCA</t>
  </si>
  <si>
    <t>CAFELÂNDIA</t>
  </si>
  <si>
    <t>ILHA SOLTEIRA</t>
  </si>
  <si>
    <t>AMPARO</t>
  </si>
  <si>
    <t>PINDAMONHANGABA</t>
  </si>
  <si>
    <t>PENÁPOLIS</t>
  </si>
  <si>
    <t>RIO DAS PEDRAS</t>
  </si>
  <si>
    <t>CERQUEIRA CESAR</t>
  </si>
  <si>
    <t>JALES</t>
  </si>
  <si>
    <t>RIBEIRÃO PRETO</t>
  </si>
  <si>
    <t>MONTE APRAZÍVEL</t>
  </si>
  <si>
    <t>CRUZEIRO</t>
  </si>
  <si>
    <t>MIGUELÓPOLIS</t>
  </si>
  <si>
    <t>QUATÁ</t>
  </si>
  <si>
    <t>CÂNDIDO MOTA</t>
  </si>
  <si>
    <t>CAÇAPAVA</t>
  </si>
  <si>
    <t>SANTA RITA DO PASSA QUATRO</t>
  </si>
  <si>
    <t>SANTA CRUZ DO RIO PARDO</t>
  </si>
  <si>
    <t>ITU</t>
  </si>
  <si>
    <t>MIRASSOL</t>
  </si>
  <si>
    <t>GARÇA</t>
  </si>
  <si>
    <t>IGUAPE</t>
  </si>
  <si>
    <t>SÃO CARLOS</t>
  </si>
  <si>
    <t>VERA CRUZ</t>
  </si>
  <si>
    <t>SÃO JOAQUIM DA BARRA</t>
  </si>
  <si>
    <t>ASSIS</t>
  </si>
  <si>
    <t>MOGI MIRIM</t>
  </si>
  <si>
    <t>IPAUSSU</t>
  </si>
  <si>
    <t>SÃO JOSÉ DO RIO PRETO</t>
  </si>
  <si>
    <t>PRESIDENTE VENCESLAU</t>
  </si>
  <si>
    <t>ITATIBA</t>
  </si>
  <si>
    <t>TATUÍ</t>
  </si>
  <si>
    <t>SÃO MANUEL</t>
  </si>
  <si>
    <t xml:space="preserve">MATÃO </t>
  </si>
  <si>
    <t>LIMEIRA</t>
  </si>
  <si>
    <t>INDAIATUBA</t>
  </si>
  <si>
    <t>MONGAGUÁ</t>
  </si>
  <si>
    <t>BARRETOS</t>
  </si>
  <si>
    <t>LEME</t>
  </si>
  <si>
    <t>FATEC ZONA LESTE</t>
  </si>
  <si>
    <t>MAUÁ</t>
  </si>
  <si>
    <t>FATEC DEPUTADO ARY FOSSEN</t>
  </si>
  <si>
    <t>HORTOLÂNDIA</t>
  </si>
  <si>
    <t>SÃO ROQUE</t>
  </si>
  <si>
    <t>SANTA BÁRBARA D´OESTE</t>
  </si>
  <si>
    <t>ETEC DOUTOR RENATO CORDEIRO</t>
  </si>
  <si>
    <t>BIRIGUI</t>
  </si>
  <si>
    <t>CAPÃO BONITO</t>
  </si>
  <si>
    <t>TAUBATÉ</t>
  </si>
  <si>
    <t>FATEC ADIB MOISES DIB</t>
  </si>
  <si>
    <t>PRAIA GRANDE</t>
  </si>
  <si>
    <t>FATEC ESTUDANTE RAFAEL ALMEIDA CAMARINHA</t>
  </si>
  <si>
    <t>FATEC PINDAMONHANGABA</t>
  </si>
  <si>
    <t>BAURU</t>
  </si>
  <si>
    <t>TUPÃ</t>
  </si>
  <si>
    <t>FERNANDÓPOLIS</t>
  </si>
  <si>
    <t>PIRASSUNUNGA</t>
  </si>
  <si>
    <t>TAQUARITUBA</t>
  </si>
  <si>
    <t>RIBEIRÃO PIRES</t>
  </si>
  <si>
    <t>FRANCO DA ROCHA</t>
  </si>
  <si>
    <t>CARAPICUIBA</t>
  </si>
  <si>
    <t>ETEC PROF. FAUSTO MAZZOLA</t>
  </si>
  <si>
    <t>AVARÉ</t>
  </si>
  <si>
    <t>SÃO JOSÉ DOS CAMPOS</t>
  </si>
  <si>
    <t>ATIBAIA</t>
  </si>
  <si>
    <t>LINS</t>
  </si>
  <si>
    <t>OSASCO</t>
  </si>
  <si>
    <t>SÃO JOSÉ DO RIO PARDO</t>
  </si>
  <si>
    <t>BEBEDOURO</t>
  </si>
  <si>
    <t>GUARUJA</t>
  </si>
  <si>
    <t>ITAQUAQUECETUBA</t>
  </si>
  <si>
    <t>TEODORO SAMPAIO</t>
  </si>
  <si>
    <t>FATEC PRESIDENTE PRUDENTE</t>
  </si>
  <si>
    <t>ITANHAEM</t>
  </si>
  <si>
    <t>IBITINGA</t>
  </si>
  <si>
    <t>PIRAJU</t>
  </si>
  <si>
    <t>PALMITAL</t>
  </si>
  <si>
    <t>ARAÇATUBA</t>
  </si>
  <si>
    <t>DIADEMA</t>
  </si>
  <si>
    <t>GUARULHOS</t>
  </si>
  <si>
    <t>FERRAZ DE VASCONCELOS</t>
  </si>
  <si>
    <t>FATEC NILO DE STEFANI</t>
  </si>
  <si>
    <t>JABOTICABAL</t>
  </si>
  <si>
    <t>SERTÃOZINHO</t>
  </si>
  <si>
    <t>Vargem Grande do Sul</t>
  </si>
  <si>
    <t>CUBATÃO</t>
  </si>
  <si>
    <t>FATEC JORNALISTA OMAIR FAGUNDES DE OLIVEIRA</t>
  </si>
  <si>
    <t>BRAGANÇA PAULISTA</t>
  </si>
  <si>
    <t>SANTANA DE PARNAIBA</t>
  </si>
  <si>
    <t>SÃO SEBASTIAO</t>
  </si>
  <si>
    <t>SUZANO</t>
  </si>
  <si>
    <t>CAJAMAR</t>
  </si>
  <si>
    <t>SÃO VICENTE</t>
  </si>
  <si>
    <t>VOTORANTIM</t>
  </si>
  <si>
    <t>MONTE MOR</t>
  </si>
  <si>
    <t>CAMPO LIMPO PAULISTA</t>
  </si>
  <si>
    <t>PORTO FERREIRA</t>
  </si>
  <si>
    <t>PIEDADE</t>
  </si>
  <si>
    <t>MOGI GUAÇU</t>
  </si>
  <si>
    <t>FATEC PADRE DANILO JOSE DE OLIVEIRA OHL</t>
  </si>
  <si>
    <t>BARUERI</t>
  </si>
  <si>
    <t>POA</t>
  </si>
  <si>
    <t>NOVO HORIZONTE</t>
  </si>
  <si>
    <t>CARAGUATATUBA</t>
  </si>
  <si>
    <t>SERRANA</t>
  </si>
  <si>
    <t>AGUAI</t>
  </si>
  <si>
    <t>FATEC PREFEITO HIRANT SANAZAR</t>
  </si>
  <si>
    <t>ITAPIRA</t>
  </si>
  <si>
    <t>SANTA ISABEL</t>
  </si>
  <si>
    <t>COTIA</t>
  </si>
  <si>
    <t>FRANCISCO MORATO</t>
  </si>
  <si>
    <t>OLIMPIA</t>
  </si>
  <si>
    <t>ITUVERAVA</t>
  </si>
  <si>
    <t>NOVA ODESSA</t>
  </si>
  <si>
    <t>MAIRINQUE</t>
  </si>
  <si>
    <t>SÃO PEDRO</t>
  </si>
  <si>
    <t>SANTA ROSA DE VITERBO</t>
  </si>
  <si>
    <t>REGISTRO</t>
  </si>
  <si>
    <t>LORENA</t>
  </si>
  <si>
    <t>EMBU</t>
  </si>
  <si>
    <t>ITARARE</t>
  </si>
  <si>
    <t>LENÇOIS PAULISTA</t>
  </si>
  <si>
    <t>TIETE</t>
  </si>
  <si>
    <t>CERQUILHO</t>
  </si>
  <si>
    <t>FATEC VICTOR CIVITA</t>
  </si>
  <si>
    <t>FATEC TAUBATE</t>
  </si>
  <si>
    <t>TAUBATE</t>
  </si>
  <si>
    <t>MONTE ALTO</t>
  </si>
  <si>
    <t>GUARIBA</t>
  </si>
  <si>
    <t>FATEC SHUNJI NISHIMURA</t>
  </si>
  <si>
    <t>POMPEIA</t>
  </si>
  <si>
    <t>IBATE</t>
  </si>
  <si>
    <t>PERUIBE</t>
  </si>
  <si>
    <t>JANDIRA</t>
  </si>
  <si>
    <t>MAIRIPORÃ</t>
  </si>
  <si>
    <t>FATEC SEBRAE</t>
  </si>
  <si>
    <t>SÃO  PAULO</t>
  </si>
  <si>
    <t>ETEC SEBRAE</t>
  </si>
  <si>
    <t>ARUJA</t>
  </si>
  <si>
    <t>FATEC CAMPINAS</t>
  </si>
  <si>
    <t>ETEC SANTA FE DO SUL</t>
  </si>
  <si>
    <t>SANTA FE DO SUL</t>
  </si>
  <si>
    <t>CAIEIRAS</t>
  </si>
  <si>
    <t>APIAI</t>
  </si>
  <si>
    <t>RIO GRANDE DA SERRA</t>
  </si>
  <si>
    <t xml:space="preserve"> </t>
  </si>
  <si>
    <t>Local e data</t>
  </si>
  <si>
    <t>Rua/Av:</t>
  </si>
  <si>
    <t>Nº</t>
  </si>
  <si>
    <t>Cidade</t>
  </si>
  <si>
    <t>Bairro</t>
  </si>
  <si>
    <t>CEP</t>
  </si>
  <si>
    <t>Estado</t>
  </si>
  <si>
    <t>Quantidade</t>
  </si>
  <si>
    <t>Última Remuneração:</t>
  </si>
  <si>
    <t>Possui outra matrícula ativa?</t>
  </si>
  <si>
    <t>Acumula cargo/função/emprego em outro órgão?</t>
  </si>
  <si>
    <t>Servidor (a) / Empregado (a) Público</t>
  </si>
  <si>
    <t>Estatutário</t>
  </si>
  <si>
    <t>Professor Superior</t>
  </si>
  <si>
    <t>Professor Médio / Técnico</t>
  </si>
  <si>
    <t>Agente de Supervisão Educacional</t>
  </si>
  <si>
    <t>Analista de Suporte e Gestão</t>
  </si>
  <si>
    <t>Agente Técnico e Administrativo</t>
  </si>
  <si>
    <t>Especialista em Planejamento Educacional, Obras e Gestão</t>
  </si>
  <si>
    <t>Operacional de Suporte</t>
  </si>
  <si>
    <t>Auxiliar de Apoio</t>
  </si>
  <si>
    <t>Analista Técnico de Sáude</t>
  </si>
  <si>
    <t>Técnico de Saúde</t>
  </si>
  <si>
    <t>C</t>
  </si>
  <si>
    <t>P</t>
  </si>
  <si>
    <t>EMPREGO PÚBLICO</t>
  </si>
  <si>
    <t>TIPO</t>
  </si>
  <si>
    <t>O (a) servidor (a) tem Emprego Permanente Suspenso?</t>
  </si>
  <si>
    <t>Está afastado deste Emprego Público?</t>
  </si>
  <si>
    <t>Último endereço atualizado conforme recadastramento</t>
  </si>
  <si>
    <t>Ano do Recadastramento</t>
  </si>
  <si>
    <t>Carimbo e Assinatura do Diretor da Unidade</t>
  </si>
  <si>
    <t>REGIME DE AUTARQUIA ESPECIAL - CONFORME DECRETO LEI DE 06/10/1969</t>
  </si>
  <si>
    <t>FATEC SAO PAULO</t>
  </si>
  <si>
    <t>FATEC AMERICANA</t>
  </si>
  <si>
    <t>FATEC RUBENS LARA</t>
  </si>
  <si>
    <t>ETEC  CONSELHEIRO ANTONIO PRADO</t>
  </si>
  <si>
    <t>ETEC  VASCO ANTONIO  VENCHIARUTTI</t>
  </si>
  <si>
    <t>ETEC  JOAO BAPTISTA DE LIMA FIGUEIREDO</t>
  </si>
  <si>
    <t>ETEC  LAURO GOMES</t>
  </si>
  <si>
    <t>ETEC  JORGE STREET</t>
  </si>
  <si>
    <t xml:space="preserve">ETEC  PROF. CAMARGO ARANHA </t>
  </si>
  <si>
    <t>ETEC  GETULIO VARGAS</t>
  </si>
  <si>
    <t>ETEC  JULIO DE MESQUITA</t>
  </si>
  <si>
    <t>ETEC  VARGAS - PRESIDENTE</t>
  </si>
  <si>
    <t>ETEC  FERNANDO PRESTES</t>
  </si>
  <si>
    <t>ETEC  RUBENS DE FARIA E SOUZA</t>
  </si>
  <si>
    <t>ETEC  SAO PAULO</t>
  </si>
  <si>
    <t>ETEC  DR. ADAIL NUNES DA SILVA</t>
  </si>
  <si>
    <t>FATEC JAHU</t>
  </si>
  <si>
    <t>FATEC OURINHOS</t>
  </si>
  <si>
    <t>FATEC TAQUARITINGA</t>
  </si>
  <si>
    <t>ETEC  ALBERT EINSTEIN</t>
  </si>
  <si>
    <t>ETEC  PREFEITO ALBERTO FERES</t>
  </si>
  <si>
    <t>ETEC  PROF. ALCIDIO DE SOUZA PRADO</t>
  </si>
  <si>
    <t xml:space="preserve">ETEC  PROF. ALFREDO DE BARROS SANTOS </t>
  </si>
  <si>
    <t>ETEC  AMIM JUNDI</t>
  </si>
  <si>
    <t>ETEC  SEBASTIANA AUGUSTA DE MORAES</t>
  </si>
  <si>
    <t>ETEC  PROF. ANNA DE OLIVEIRA FERRAZ</t>
  </si>
  <si>
    <t>ETEC  ANTONIO DE PADUA CARDOSO</t>
  </si>
  <si>
    <t>ETEC  ANTONIO DEVISATE</t>
  </si>
  <si>
    <t>ETEC  PROF. DR. ANTONIO EUFRASIO DE TOLEDO</t>
  </si>
  <si>
    <t>ETEC  ANTONIO JUNQUEIRA DA VEIGA</t>
  </si>
  <si>
    <t>ETEC  PROF. APRIGIO GONZAGA</t>
  </si>
  <si>
    <t>ETEC  ARISTOTELES FERREIRA</t>
  </si>
  <si>
    <t>ETEC  PROF. ARMANDO BAYEUX DA SILVA</t>
  </si>
  <si>
    <t xml:space="preserve">ETEC  FREI ARNALDO MARIA DE ITAPORANGA </t>
  </si>
  <si>
    <t>ETEC  ASTOR DE MATTOS CARVALHO</t>
  </si>
  <si>
    <t>ETEC  AUGUSTO TORTOLERO ARAUJO</t>
  </si>
  <si>
    <t>ETEC  JOAO RAYS - COMENDADOR</t>
  </si>
  <si>
    <t>ETEC  BASILIDES DE GODOY - PROF.</t>
  </si>
  <si>
    <t>ETEC  BENEDITO STORANI</t>
  </si>
  <si>
    <t>ETEC  BENTO QUIRINO</t>
  </si>
  <si>
    <t xml:space="preserve">ETEC  PROF MARCOS UCHOAS DOS SANTOS PENCHEL </t>
  </si>
  <si>
    <t>ETEC  CARLOS DE CAMPOS</t>
  </si>
  <si>
    <t>ETEC  PROF. CARMELINO CORREA JUNIOR</t>
  </si>
  <si>
    <t xml:space="preserve">ETEC  DR. CAROLINO DA MOTA E SILVA </t>
  </si>
  <si>
    <t>ETEC  JOSE BENTO - CONEGO</t>
  </si>
  <si>
    <t>ETEC  DARIO PACHECO PEDROSO - DOUTOR</t>
  </si>
  <si>
    <t>ETEC  DR. DEMETRIO AZEVEDO JUNIOR</t>
  </si>
  <si>
    <t>ETEC  DR. DOMINGOS MINICUCCI FILHO</t>
  </si>
  <si>
    <t>ETEC  CARMELINA BARBOSA</t>
  </si>
  <si>
    <t xml:space="preserve">ETEC  PROF. EDSON GALVAO </t>
  </si>
  <si>
    <t>ETEC  ELIAS NECHAR</t>
  </si>
  <si>
    <t>ETEC  PROF. EUDECIO LUIZ VICENTE</t>
  </si>
  <si>
    <t>ETEC  CORONEL FERNANDO FEBELIANO COSTA</t>
  </si>
  <si>
    <t>ETEC  PROF. FRANCISCO DOS SANTOS</t>
  </si>
  <si>
    <t>ETEC  DEPUTADO FRANCISCO FRANCO (CHIQUITO)</t>
  </si>
  <si>
    <t xml:space="preserve">ETEC  DR. FRANCISCO NOGUEIRA DE LIMA </t>
  </si>
  <si>
    <t>ETEC  FRANCISCO GARCIA</t>
  </si>
  <si>
    <t>ETEC  GUARACY SILVEIRA</t>
  </si>
  <si>
    <t>ETEC  PROFª HELCY MOREIRA MARTINS AGUIAR</t>
  </si>
  <si>
    <t>ETEC  ENGENHEIRO HERVAL BELLUSCI</t>
  </si>
  <si>
    <t xml:space="preserve">ETEC  PROF. HORACIO AUGUSTO DA SILVEIRA </t>
  </si>
  <si>
    <t>ETEC  ILHA SOLTEIRA</t>
  </si>
  <si>
    <t>ETEC  JACINTO FERREIRA DE SA</t>
  </si>
  <si>
    <t>ETEC  JOAO BELARMINO</t>
  </si>
  <si>
    <t>ETEC  JOAO GOMES DE ARAUJO</t>
  </si>
  <si>
    <t>ETEC  JOAO JORGE GERAISSATE</t>
  </si>
  <si>
    <t>ETEC  JOAQUIM FERREIRA DO AMARAL</t>
  </si>
  <si>
    <t>ETEC  JOSE COURY - DOUTOR</t>
  </si>
  <si>
    <t>ETEC  PREFEITO JOSE ESTEVES</t>
  </si>
  <si>
    <t xml:space="preserve">ETEC  DR. JOSE LUIZ VIANA COUTINHO </t>
  </si>
  <si>
    <t>ETEC  JOSE MARTINIANO DA SILVA</t>
  </si>
  <si>
    <t>ETEC  PADRE JOSE NUNES DIAS</t>
  </si>
  <si>
    <t>ETEC  JOSE ROCHA MENDES</t>
  </si>
  <si>
    <t>ETEC  PROF JOSE SANT'ANNA DE CASTRO</t>
  </si>
  <si>
    <t>ETEC  DR. JULIO CARDOSO</t>
  </si>
  <si>
    <t>ETEC  LAURINDO ALVES DE QUEIROZ</t>
  </si>
  <si>
    <t>ETEC  DOUTOR LUIZ CESAR COUTO</t>
  </si>
  <si>
    <t>ETEC  PROF. LUIZ PIRES BARBOSA</t>
  </si>
  <si>
    <t>ETEC  MACHADO DE ASSIS</t>
  </si>
  <si>
    <t>ETEC  MANOEL DOS REIS ARAUJO</t>
  </si>
  <si>
    <t>ETEC  PROF. DR. ORLANDO QUAGLIATO</t>
  </si>
  <si>
    <t>ETEC  MARTIN LUTHER KING</t>
  </si>
  <si>
    <t>ETEC  MARTINHO DI CIERO</t>
  </si>
  <si>
    <t>ETEC  PROF. MATHEUS LEITE DE ABREU</t>
  </si>
  <si>
    <t xml:space="preserve">ETEC  MONSENHOR ANTONIO MAGLIANO </t>
  </si>
  <si>
    <t>ETEC  ENG AGRONOMO NARCISO DE MEDEIROS</t>
  </si>
  <si>
    <t>ETEC  PROF. URIAS FERREIRA</t>
  </si>
  <si>
    <t>ETEC  PAULINO BOTELHO</t>
  </si>
  <si>
    <t>ETEC  PAULO GUERREIRO FRANCO</t>
  </si>
  <si>
    <t>ETEC  DEPUTADO PAULO ORNELLAS CARVALHO DE BARROS</t>
  </si>
  <si>
    <t>ETEC  PEDRO BADRAN</t>
  </si>
  <si>
    <t>ETEC  PEDRO D'ARCADIA NETO</t>
  </si>
  <si>
    <t>ETEC  PEDRO FERREIRA ALVES</t>
  </si>
  <si>
    <t>ETEC  PEDRO LEME BRISOLLA SOBRINHO</t>
  </si>
  <si>
    <t>ETEC  PHILADELPHO GOUVEA NETTO</t>
  </si>
  <si>
    <t>ETEC  PROFESSOR MILTON GAZZETTI</t>
  </si>
  <si>
    <t>ETEC  ROSA PERRONE SCAVONE</t>
  </si>
  <si>
    <t>ETEC  SALES GOMES</t>
  </si>
  <si>
    <t>ETEC  DONA SEBASTIANA DE BARROS</t>
  </si>
  <si>
    <t>ETEC  PROF. DR. SYLVIO DE MATTOS CARVALHO</t>
  </si>
  <si>
    <t>ETEC  TRAJANO CAMARGO</t>
  </si>
  <si>
    <t>FATEC INDAIATUBA</t>
  </si>
  <si>
    <t>FATEC PROF. JOAO MOD</t>
  </si>
  <si>
    <t>ETEC  ADOLPHO BEREZIN</t>
  </si>
  <si>
    <t xml:space="preserve">ETEC  CORONEL RAPHAEL BRANDAO </t>
  </si>
  <si>
    <t xml:space="preserve">FATEC DR.THOMAZ NOVELINO </t>
  </si>
  <si>
    <t xml:space="preserve">ETEC  DEPUTADO SALIM SEDEH </t>
  </si>
  <si>
    <t>FATEC BOTUCATU</t>
  </si>
  <si>
    <t>FATEC MAUA</t>
  </si>
  <si>
    <t>ETEC  HORTOLANDIA</t>
  </si>
  <si>
    <t>ETEC  SAO ROQUE</t>
  </si>
  <si>
    <t xml:space="preserve">ETEC PROF. DR. JOSE DAGNONI </t>
  </si>
  <si>
    <t>ETEC  GUAIANAZES</t>
  </si>
  <si>
    <t>FATEC DEP. JULIO JULINHO MARCONDES DE MOURA</t>
  </si>
  <si>
    <t>FATEC MOCOCA</t>
  </si>
  <si>
    <t>FATEC SAO JOSE DO RIO PRETO</t>
  </si>
  <si>
    <t>ETEC DONA ESCOLASTICA ROSA</t>
  </si>
  <si>
    <t>ETEC DR. CELSO CHARURI</t>
  </si>
  <si>
    <t>ETEC DR. GERALDO JOSE RODRIGUES ALCKIMIN</t>
  </si>
  <si>
    <t>FATEC PROF.WALDOMIRO MAY</t>
  </si>
  <si>
    <t>ETEC  MAUA</t>
  </si>
  <si>
    <t>FATEC PRAIA GRANDE</t>
  </si>
  <si>
    <t xml:space="preserve">FATEC PROF. ANTONIO BELIZANDRO BARBOSA REZENDE </t>
  </si>
  <si>
    <t>FATEC PROF. WILSON R. RIBEIRO DE CAMARGO</t>
  </si>
  <si>
    <t>ETEC  ZONA SUL SAO PAULO</t>
  </si>
  <si>
    <t>ETEC  RODRIGUES DE ABREU</t>
  </si>
  <si>
    <t xml:space="preserve">ETEC PROFESSOR MASSUYUKI KAWANO </t>
  </si>
  <si>
    <t>FATEC ZONA SUL SAO PAULO DOM PAULO EVARISTO ARNS</t>
  </si>
  <si>
    <t>ETEC PROFESSORARMANDO JOSE FARINAZZO</t>
  </si>
  <si>
    <t xml:space="preserve">ETEC TENENTE AVIADOR GUSTAVO KLUG </t>
  </si>
  <si>
    <t>ETEC PROF TEREZINHA MONTEIRO DOS SANTOS</t>
  </si>
  <si>
    <t xml:space="preserve">ETEC PROFª MARIA CRISTINA MEDEIROS </t>
  </si>
  <si>
    <t>ETEC DR. EMILIO HERNANDEZ AGUILAR</t>
  </si>
  <si>
    <t>FATEC CARAPICUIBA</t>
  </si>
  <si>
    <t>ETEC CARAPICUIBA</t>
  </si>
  <si>
    <t>FATEC PROF. JESSEN VIDAL</t>
  </si>
  <si>
    <t>ETEC PROF CARMINE BIAGIO TUNDISI</t>
  </si>
  <si>
    <t>ETEC LINS</t>
  </si>
  <si>
    <t>ETEC ANDRE BOGASIAN - PROFESSOR</t>
  </si>
  <si>
    <t>ETEC  SAO JOSE DO RIO PARDO</t>
  </si>
  <si>
    <t>ETEC  IDIO ZUCCHI - PROF.</t>
  </si>
  <si>
    <t>ETEC  ALBERTO SANTOS DUMONT</t>
  </si>
  <si>
    <t>ETEC  PRAIA GRANDE</t>
  </si>
  <si>
    <t xml:space="preserve">ETEC  DRA. MARIA AUGUSTA SARAIVA </t>
  </si>
  <si>
    <t>FATEC ITAQUAQUECETUBA</t>
  </si>
  <si>
    <t>ETEC  PROFª NAIR LUCCAS RIBEIRO</t>
  </si>
  <si>
    <t>ETEC  ITANHAEM</t>
  </si>
  <si>
    <t>ETEC  PARQUE DA JUVENTUDE</t>
  </si>
  <si>
    <t>FATEC SANTO ANDRE</t>
  </si>
  <si>
    <t>ETEC  IBITINGA</t>
  </si>
  <si>
    <t>ETEC  WALDYR DURON JUNIOR</t>
  </si>
  <si>
    <t>FATEC ARTHUR DE AZEVEDO</t>
  </si>
  <si>
    <t>ETEC  MARIO ANTONIO VERZA - PROF.</t>
  </si>
  <si>
    <t>ETEC  ARACATUBA</t>
  </si>
  <si>
    <t>ETEC  JUSCELINO KUBITSCHEK DE OLIVEIRA</t>
  </si>
  <si>
    <t>FATEC GUARULHOS</t>
  </si>
  <si>
    <t>FATEC ANTONIO RUSSO</t>
  </si>
  <si>
    <t>ETEC  ITAQUERA</t>
  </si>
  <si>
    <t>ETEC  FERRAZ DE VASCONCELOS</t>
  </si>
  <si>
    <t>FATEC PROFESSOR JOSE CAMARGO</t>
  </si>
  <si>
    <t>ETEC  SAPOPEMBA</t>
  </si>
  <si>
    <t>FATEC CAPAO BONITO</t>
  </si>
  <si>
    <t>FATEC DEPUTADO ROQUE TREVISAN</t>
  </si>
  <si>
    <t>FATEC DEP. WALDYR ALCEU TRIGO</t>
  </si>
  <si>
    <t>FATEC FERNANDO AMARAL DE ALMEIDA PRADO - PROF.</t>
  </si>
  <si>
    <t>FATEC AMAURY CASTANHO - DOM</t>
  </si>
  <si>
    <t>ETEC  VARGEM GRANDE DO SUL</t>
  </si>
  <si>
    <t>ETEC  ARTES</t>
  </si>
  <si>
    <t>ETEC  CUBATAO</t>
  </si>
  <si>
    <t>FATEC CATANDUVA</t>
  </si>
  <si>
    <t>FATEC MOGI DAS CRUZES</t>
  </si>
  <si>
    <t>ETEC  VILA FORMOSA</t>
  </si>
  <si>
    <t>ETEC  TEREZA APARECIDA CARDOSO NUNES DE OLIVEIRA</t>
  </si>
  <si>
    <t xml:space="preserve">ETEC  PROFª ERMELINDA GIANNINI </t>
  </si>
  <si>
    <t>ETEC  SAO SEBASTIAO</t>
  </si>
  <si>
    <t>FATEC SAO SEBASTIAO</t>
  </si>
  <si>
    <t>ETEC  SUZANO</t>
  </si>
  <si>
    <t xml:space="preserve">ETEC  GINO REZAGHI </t>
  </si>
  <si>
    <t>FATEC ANTONIO SEABRA PROFESSOR</t>
  </si>
  <si>
    <t>ETEC  DEP. ARY DE CAMARGO PEDROSO</t>
  </si>
  <si>
    <t>ETEC  DRA RUTH CARDOSO</t>
  </si>
  <si>
    <t>ETEC PROF ILZA NASCIMENTO PINTUS</t>
  </si>
  <si>
    <t>FATEC BAURU</t>
  </si>
  <si>
    <t>ETEC  PROF. ELIAS MIGUEL JUNIOR</t>
  </si>
  <si>
    <t>ETEC  MONTE MOR</t>
  </si>
  <si>
    <t>ETEC  CIDADE TIRADENTES</t>
  </si>
  <si>
    <t>ETEC  TAKASHI MORITA</t>
  </si>
  <si>
    <t>ETEC  CAMPO LIMPO PAULISTA</t>
  </si>
  <si>
    <t>ETEC  PROF. JADYR SALLES</t>
  </si>
  <si>
    <t>ETEC  PIEDADE</t>
  </si>
  <si>
    <t>FATEC DO IPIRANGA PASTOR ENEAS TOGNINI</t>
  </si>
  <si>
    <t>ETEC  HELIOPOLIS</t>
  </si>
  <si>
    <t>ETEC  EURO ALBINO DE SOUZA</t>
  </si>
  <si>
    <t>ETEC  PROF. ADHEMAR BATISTA HEMERITAS</t>
  </si>
  <si>
    <t>ETEC  TIQUATIRA</t>
  </si>
  <si>
    <t>ETEC  POA</t>
  </si>
  <si>
    <t xml:space="preserve">ETEC  ZONA LESTE </t>
  </si>
  <si>
    <t xml:space="preserve">ETEC  PROF. MARINES TEODORO DE FREITAS ALMEIDA </t>
  </si>
  <si>
    <t>ETEC  CARAGUATATUBA</t>
  </si>
  <si>
    <t>ETEC  ANGELO CAVALHEIRO</t>
  </si>
  <si>
    <t>ETEC  ARNALDO PEREIRA CHEREGATTI</t>
  </si>
  <si>
    <t>FATEC DE LUIGI PAPAIZ</t>
  </si>
  <si>
    <t>ETEC  JOAO MARIA STEVANATTO</t>
  </si>
  <si>
    <t>ETEC  SANTA ISABEL</t>
  </si>
  <si>
    <t>ETEC  PARQUE BELEM</t>
  </si>
  <si>
    <t>ETEC  JARDIM ANGELA</t>
  </si>
  <si>
    <t>ETEC  COTIA</t>
  </si>
  <si>
    <t>ETEC  CEPAM</t>
  </si>
  <si>
    <t>ETEC  ABDIAS DO NASCIMENTO</t>
  </si>
  <si>
    <t>ETEC  RAPOSO TAVARES</t>
  </si>
  <si>
    <t>ETEC  GILDO MARCAL BEZERRA BRANDAO</t>
  </si>
  <si>
    <t>ETEC  SAO MATEUS</t>
  </si>
  <si>
    <t>ETEC  JARAGUA</t>
  </si>
  <si>
    <t>ETEC  PAULISTANO</t>
  </si>
  <si>
    <t>ETEC  UIRAPURU</t>
  </si>
  <si>
    <t>ETEC  FRANCISCO MORATO</t>
  </si>
  <si>
    <t>ETEC  OLIMPIA</t>
  </si>
  <si>
    <t xml:space="preserve">ETEC  PROF. JOSE IGNACIO AZEVEDO FILHO </t>
  </si>
  <si>
    <t>ETEC  NOVA ODESSA</t>
  </si>
  <si>
    <t>ETEC  MAIRINQUE</t>
  </si>
  <si>
    <t>ETEC  GUSTAVO TEIXEIRA</t>
  </si>
  <si>
    <t>ETEC  SANTA ROSA DO VITERBO</t>
  </si>
  <si>
    <t>ETEC   AGOSTINA - IRMA</t>
  </si>
  <si>
    <t>ETEC  REGISTRO</t>
  </si>
  <si>
    <t>ETEC  PADRE CARLOS LEONCIO DA SILVA</t>
  </si>
  <si>
    <t>ETEC  EMBU</t>
  </si>
  <si>
    <t>ETEC  OSASCO II</t>
  </si>
  <si>
    <t>ETEC  ITARARE</t>
  </si>
  <si>
    <t>ETEC  CIDADE DO LIVRO</t>
  </si>
  <si>
    <t>ETEC  BARUERI</t>
  </si>
  <si>
    <t xml:space="preserve">ETEC  DR. NELSON ALVES VIANNA </t>
  </si>
  <si>
    <t>ETEC  MANDAQUI</t>
  </si>
  <si>
    <t>ETEC  CERQUILHO</t>
  </si>
  <si>
    <t>ETEC  ITAQUAQUECETUBA</t>
  </si>
  <si>
    <t xml:space="preserve">ETEC  PROF. ADOLPHO ARRUDA MELLO </t>
  </si>
  <si>
    <t>ETEC  ROBERTO MARINHO - JORNALISTA</t>
  </si>
  <si>
    <t xml:space="preserve">ETEC  PROF. DRA. DOROTI QUIOMI KANASHIRO TOYOHARA </t>
  </si>
  <si>
    <t>ETEC  ALCIDES CESTARI</t>
  </si>
  <si>
    <t>ETEC  BENTO CARLOS BOTELHO DO AMARAL</t>
  </si>
  <si>
    <t>FATEC PROFESSOR MIGUEL REALE</t>
  </si>
  <si>
    <t>FATEC JACAREI</t>
  </si>
  <si>
    <t>ETEC  SANTA IFIGENIA</t>
  </si>
  <si>
    <t>ETEC  DARCY PEREIRA DE MORAES</t>
  </si>
  <si>
    <t>ETEC  BARTOLOMEU BUENO DA SILVA - ANHANGUERA</t>
  </si>
  <si>
    <t>ETEC  IBATE</t>
  </si>
  <si>
    <t>ETEC  ARMANDO PANNUNZIO</t>
  </si>
  <si>
    <t>FATEC SAO ROQUE</t>
  </si>
  <si>
    <t>ETEC  PERUIBE</t>
  </si>
  <si>
    <t>ETEC  ESPORTES CURT WALTER OTTO BAUMGART</t>
  </si>
  <si>
    <t xml:space="preserve">ETEC  PREFEITO BRAZ PASCHOALIN </t>
  </si>
  <si>
    <t>FATEC SAO CARLOS</t>
  </si>
  <si>
    <t>FATEC COTIA</t>
  </si>
  <si>
    <t>ETEC  MAIRIPORA</t>
  </si>
  <si>
    <t>ETEC  LUZIA MARIA MACHADO PROFESSORA</t>
  </si>
  <si>
    <t>FATEC ASSIS</t>
  </si>
  <si>
    <t xml:space="preserve">FATEC OGARI DE CASTRO PACHECO </t>
  </si>
  <si>
    <t>ETEC CAIEIRAS</t>
  </si>
  <si>
    <t>FATEC JORGE CARAM SABBAG</t>
  </si>
  <si>
    <t>ETEC APIAI</t>
  </si>
  <si>
    <t>ETEC  RIO GRANDE DA SERRA</t>
  </si>
  <si>
    <t>FATEC SANTANA DE PARNAIBA</t>
  </si>
  <si>
    <t>FATEC DE RIBEIRAO PRETO</t>
  </si>
  <si>
    <t>ETEC  ITAQUERA II</t>
  </si>
  <si>
    <t>FATEC ITATIBA</t>
  </si>
  <si>
    <t>ETEC JOAO ELIAS MARGUTTI</t>
  </si>
  <si>
    <t>FATEC DE ARARAQUARA</t>
  </si>
  <si>
    <t>ETEC DE PORTO FELIZ</t>
  </si>
  <si>
    <t>FATEC DE ARARAS</t>
  </si>
  <si>
    <t>FATEC DE ADAMANTINA</t>
  </si>
  <si>
    <t>FATEC FERRAZ DE VASCONCELOS</t>
  </si>
  <si>
    <t>ETEC TABOÃO DA SERRA</t>
  </si>
  <si>
    <t>FATEC FRANCO DA ROCHA</t>
  </si>
  <si>
    <t>ETEC DE GUARULHOS</t>
  </si>
  <si>
    <t>FATEC DE SUMARÉ</t>
  </si>
  <si>
    <t xml:space="preserve">FATEC LUIZ MARCHESAN </t>
  </si>
  <si>
    <t>FATEC DE BARRETOS</t>
  </si>
  <si>
    <t>FATEC DE REGISTRO</t>
  </si>
  <si>
    <t>ETEC DE ITAPEVI</t>
  </si>
  <si>
    <t>FATEC DE VOTORANTIN</t>
  </si>
  <si>
    <t>ETEC DE SUMARÉ</t>
  </si>
  <si>
    <t>ETEC CRAVINHOS</t>
  </si>
  <si>
    <t>ETEC DE GUAIRA</t>
  </si>
  <si>
    <t>FATEC DE ESPORTES</t>
  </si>
  <si>
    <t>ETEC DE BRAGANÇA PAULISTA</t>
  </si>
  <si>
    <t>SUMARÉ</t>
  </si>
  <si>
    <t>ITAPEVI</t>
  </si>
  <si>
    <t>GUAIRA</t>
  </si>
  <si>
    <t>PORTO FELIZ</t>
  </si>
  <si>
    <t>TABOÃO DA SERRA</t>
  </si>
  <si>
    <t>Auxiliar Docente (20 Horas)</t>
  </si>
  <si>
    <t>Auxiliar Docente (40 Horas)</t>
  </si>
  <si>
    <t>Assessor Especial I</t>
  </si>
  <si>
    <t>Assessor II</t>
  </si>
  <si>
    <t>Assessor III</t>
  </si>
  <si>
    <t>Assessor IV</t>
  </si>
  <si>
    <t>Assistente II</t>
  </si>
  <si>
    <t>Assistente Técnico I</t>
  </si>
  <si>
    <t>Assistente Técnico II</t>
  </si>
  <si>
    <t>Assistente Técnico III</t>
  </si>
  <si>
    <t>Assistente Técnico IV</t>
  </si>
  <si>
    <t>Chefe de Assessoria</t>
  </si>
  <si>
    <t>Chefe de Divisão</t>
  </si>
  <si>
    <t>Chefe de Gabinete</t>
  </si>
  <si>
    <t>Chefe de Serviço</t>
  </si>
  <si>
    <t>Coordenador</t>
  </si>
  <si>
    <t>Coordenador Geral</t>
  </si>
  <si>
    <t>Presidente</t>
  </si>
  <si>
    <t>Superintendente</t>
  </si>
  <si>
    <t>Vice-Presidente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</si>
</sst>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\-00"/>
    <numFmt numFmtId="165" formatCode="00000\-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20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vertical="center"/>
    </xf>
    <xf numFmtId="0" fontId="4" fillId="0" borderId="14" xfId="0" applyFont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1" fillId="0" borderId="2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1" fillId="0" borderId="36" xfId="0" applyFont="1" applyBorder="1" applyAlignment="1" applyProtection="1">
      <alignment vertical="center"/>
    </xf>
    <xf numFmtId="0" fontId="1" fillId="0" borderId="3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2" fillId="3" borderId="16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4" fontId="1" fillId="0" borderId="30" xfId="0" applyNumberFormat="1" applyFont="1" applyBorder="1" applyAlignment="1" applyProtection="1">
      <alignment horizontal="center" vertical="center"/>
      <protection locked="0"/>
    </xf>
    <xf numFmtId="4" fontId="1" fillId="0" borderId="31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4" fontId="1" fillId="0" borderId="8" xfId="0" applyNumberFormat="1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3" fontId="1" fillId="0" borderId="30" xfId="0" applyNumberFormat="1" applyFont="1" applyBorder="1" applyAlignment="1" applyProtection="1">
      <alignment horizontal="center" vertical="center"/>
      <protection locked="0"/>
    </xf>
    <xf numFmtId="3" fontId="1" fillId="0" borderId="31" xfId="0" applyNumberFormat="1" applyFont="1" applyBorder="1" applyAlignment="1" applyProtection="1">
      <alignment horizontal="center" vertical="center"/>
      <protection locked="0"/>
    </xf>
    <xf numFmtId="3" fontId="1" fillId="0" borderId="7" xfId="0" applyNumberFormat="1" applyFont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1" fillId="0" borderId="23" xfId="0" applyFont="1" applyFill="1" applyBorder="1" applyAlignment="1" applyProtection="1">
      <alignment horizontal="left" vertical="center"/>
      <protection locked="0"/>
    </xf>
    <xf numFmtId="14" fontId="1" fillId="0" borderId="19" xfId="0" applyNumberFormat="1" applyFont="1" applyBorder="1" applyAlignment="1" applyProtection="1">
      <alignment horizontal="center" vertical="center"/>
      <protection locked="0"/>
    </xf>
    <xf numFmtId="1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25" xfId="0" applyNumberFormat="1" applyFont="1" applyBorder="1" applyAlignment="1" applyProtection="1">
      <alignment horizontal="center" vertical="center"/>
      <protection locked="0"/>
    </xf>
    <xf numFmtId="1" fontId="1" fillId="0" borderId="25" xfId="0" applyNumberFormat="1" applyFont="1" applyBorder="1" applyAlignment="1" applyProtection="1">
      <alignment horizontal="center" vertical="center"/>
      <protection locked="0"/>
    </xf>
    <xf numFmtId="14" fontId="1" fillId="0" borderId="25" xfId="0" applyNumberFormat="1" applyFont="1" applyBorder="1" applyAlignment="1" applyProtection="1">
      <alignment horizontal="center" vertical="center"/>
      <protection locked="0"/>
    </xf>
    <xf numFmtId="14" fontId="1" fillId="0" borderId="2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14" fontId="1" fillId="0" borderId="8" xfId="0" applyNumberFormat="1" applyFont="1" applyBorder="1" applyAlignment="1" applyProtection="1">
      <alignment horizontal="center" vertical="center"/>
      <protection locked="0"/>
    </xf>
    <xf numFmtId="165" fontId="1" fillId="0" borderId="22" xfId="0" applyNumberFormat="1" applyFont="1" applyFill="1" applyBorder="1" applyAlignment="1" applyProtection="1">
      <alignment horizontal="center" vertical="center"/>
      <protection locked="0"/>
    </xf>
    <xf numFmtId="165" fontId="2" fillId="3" borderId="22" xfId="0" applyNumberFormat="1" applyFont="1" applyFill="1" applyBorder="1" applyAlignment="1" applyProtection="1">
      <alignment horizontal="center" vertical="center"/>
    </xf>
    <xf numFmtId="165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14" fontId="1" fillId="0" borderId="36" xfId="0" applyNumberFormat="1" applyFont="1" applyBorder="1" applyAlignment="1" applyProtection="1">
      <alignment horizontal="center" vertical="center"/>
      <protection locked="0"/>
    </xf>
    <xf numFmtId="14" fontId="1" fillId="0" borderId="37" xfId="0" applyNumberFormat="1" applyFont="1" applyBorder="1" applyAlignment="1" applyProtection="1">
      <alignment horizontal="center" vertical="center"/>
      <protection locked="0"/>
    </xf>
    <xf numFmtId="14" fontId="1" fillId="0" borderId="22" xfId="0" applyNumberFormat="1" applyFont="1" applyBorder="1" applyAlignment="1" applyProtection="1">
      <alignment horizontal="center" vertical="center"/>
      <protection locked="0"/>
    </xf>
    <xf numFmtId="14" fontId="1" fillId="0" borderId="23" xfId="0" applyNumberFormat="1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_UNIDADES" xfId="1" xr:uid="{00000000-0005-0000-0000-000001000000}"/>
  </cellStyles>
  <dxfs count="1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09"/>
  <sheetViews>
    <sheetView showGridLines="0" tabSelected="1" zoomScaleNormal="100" workbookViewId="0">
      <selection activeCell="B1" sqref="B1:AJ1"/>
    </sheetView>
  </sheetViews>
  <sheetFormatPr defaultColWidth="0" defaultRowHeight="18" customHeight="1" zeroHeight="1" x14ac:dyDescent="0.25"/>
  <cols>
    <col min="1" max="3" width="2.7109375" style="1" customWidth="1"/>
    <col min="4" max="4" width="3.28515625" style="1" customWidth="1"/>
    <col min="5" max="35" width="2.7109375" style="1" customWidth="1"/>
    <col min="36" max="36" width="3.28515625" style="1" customWidth="1"/>
    <col min="37" max="37" width="2.7109375" style="1" customWidth="1"/>
    <col min="38" max="38" width="2.7109375" style="1" hidden="1" customWidth="1"/>
    <col min="39" max="42" width="8.7109375" style="1" hidden="1"/>
    <col min="43" max="44" width="12" style="1" hidden="1"/>
    <col min="45" max="45" width="15.28515625" style="1" hidden="1"/>
    <col min="46" max="47" width="8.7109375" style="1" hidden="1"/>
    <col min="48" max="48" width="57.42578125" style="1" hidden="1"/>
    <col min="49" max="49" width="31" style="1" hidden="1"/>
    <col min="50" max="50" width="8.7109375" style="1" hidden="1"/>
    <col min="51" max="51" width="44.140625" style="1" hidden="1"/>
    <col min="52" max="52" width="54.140625" style="1" hidden="1"/>
    <col min="53" max="56" width="8.7109375" style="1" hidden="1"/>
    <col min="57" max="66" width="2.7109375" style="1" hidden="1"/>
    <col min="67" max="16384" width="9.140625" style="1" hidden="1"/>
  </cols>
  <sheetData>
    <row r="1" spans="2:36" ht="18.75" customHeight="1" x14ac:dyDescent="0.25">
      <c r="B1" s="130" t="s">
        <v>254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</row>
    <row r="2" spans="2:36" ht="18" customHeight="1" x14ac:dyDescent="0.25">
      <c r="B2" s="51" t="s">
        <v>0</v>
      </c>
      <c r="C2" s="52"/>
      <c r="D2" s="52"/>
      <c r="E2" s="67" t="s">
        <v>1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3"/>
    </row>
    <row r="3" spans="2:36" ht="18" customHeight="1" x14ac:dyDescent="0.25">
      <c r="B3" s="53" t="s">
        <v>221</v>
      </c>
      <c r="C3" s="54"/>
      <c r="D3" s="54"/>
      <c r="E3" s="64" t="str">
        <f>VLOOKUP(B3,AU88:AV408,2,FALSE)</f>
        <v xml:space="preserve"> 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6"/>
    </row>
    <row r="4" spans="2:36" ht="9.9499999999999993" customHeight="1" x14ac:dyDescent="0.25"/>
    <row r="5" spans="2:36" ht="18" customHeight="1" x14ac:dyDescent="0.25">
      <c r="B5" s="68" t="s">
        <v>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</row>
    <row r="6" spans="2:36" ht="9.9499999999999993" customHeight="1" x14ac:dyDescent="0.25"/>
    <row r="7" spans="2:36" ht="18" customHeight="1" x14ac:dyDescent="0.25">
      <c r="B7" s="51" t="s">
        <v>9</v>
      </c>
      <c r="C7" s="52"/>
      <c r="D7" s="52"/>
      <c r="E7" s="60"/>
      <c r="F7" s="61" t="s">
        <v>233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3"/>
    </row>
    <row r="8" spans="2:36" ht="18" customHeight="1" x14ac:dyDescent="0.25">
      <c r="B8" s="58"/>
      <c r="C8" s="59"/>
      <c r="D8" s="59"/>
      <c r="E8" s="5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1"/>
    </row>
    <row r="9" spans="2:36" ht="18" customHeight="1" x14ac:dyDescent="0.25">
      <c r="B9" s="136" t="s">
        <v>251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8"/>
    </row>
    <row r="10" spans="2:36" ht="18" customHeight="1" x14ac:dyDescent="0.25">
      <c r="B10" s="95" t="s">
        <v>223</v>
      </c>
      <c r="C10" s="96"/>
      <c r="D10" s="9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96" t="s">
        <v>224</v>
      </c>
      <c r="AG10" s="96"/>
      <c r="AH10" s="72"/>
      <c r="AI10" s="72"/>
      <c r="AJ10" s="74"/>
    </row>
    <row r="11" spans="2:36" ht="18" customHeight="1" x14ac:dyDescent="0.25">
      <c r="B11" s="95" t="s">
        <v>226</v>
      </c>
      <c r="C11" s="96"/>
      <c r="D11" s="96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3"/>
    </row>
    <row r="12" spans="2:36" ht="18" customHeight="1" x14ac:dyDescent="0.25">
      <c r="B12" s="95" t="s">
        <v>225</v>
      </c>
      <c r="C12" s="96"/>
      <c r="D12" s="96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96" t="s">
        <v>227</v>
      </c>
      <c r="Y12" s="96"/>
      <c r="Z12" s="96"/>
      <c r="AA12" s="133"/>
      <c r="AB12" s="133"/>
      <c r="AC12" s="133"/>
      <c r="AD12" s="133"/>
      <c r="AE12" s="133"/>
      <c r="AF12" s="134" t="s">
        <v>228</v>
      </c>
      <c r="AG12" s="134"/>
      <c r="AH12" s="134"/>
      <c r="AI12" s="133"/>
      <c r="AJ12" s="135"/>
    </row>
    <row r="13" spans="2:36" ht="21" customHeight="1" x14ac:dyDescent="0.25">
      <c r="B13" s="108" t="s">
        <v>252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19"/>
      <c r="M13" s="119"/>
      <c r="N13" s="119"/>
      <c r="O13" s="139"/>
      <c r="P13" s="46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10"/>
    </row>
    <row r="14" spans="2:36" ht="9.9499999999999993" customHeight="1" x14ac:dyDescent="0.25"/>
    <row r="15" spans="2:36" ht="18" customHeight="1" x14ac:dyDescent="0.25">
      <c r="B15" s="69" t="s">
        <v>3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1"/>
    </row>
    <row r="16" spans="2:36" ht="9.9499999999999993" customHeight="1" x14ac:dyDescent="0.25"/>
    <row r="17" spans="2:45" ht="18" customHeight="1" x14ac:dyDescent="0.25">
      <c r="B17" s="55" t="s">
        <v>4</v>
      </c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4"/>
      <c r="O17" s="56" t="s">
        <v>5</v>
      </c>
      <c r="P17" s="56"/>
      <c r="Q17" s="56"/>
      <c r="R17" s="57"/>
      <c r="S17" s="57"/>
      <c r="T17" s="57"/>
      <c r="U17" s="57"/>
      <c r="V17" s="4"/>
      <c r="W17" s="56" t="s">
        <v>6</v>
      </c>
      <c r="X17" s="56"/>
      <c r="Y17" s="56"/>
      <c r="Z17" s="56"/>
      <c r="AA17" s="124"/>
      <c r="AB17" s="124"/>
      <c r="AC17" s="124"/>
      <c r="AD17" s="124"/>
      <c r="AE17" s="124"/>
      <c r="AF17" s="124"/>
      <c r="AG17" s="124"/>
      <c r="AH17" s="124"/>
      <c r="AI17" s="124"/>
      <c r="AJ17" s="125"/>
    </row>
    <row r="18" spans="2:45" ht="18" customHeight="1" x14ac:dyDescent="0.25">
      <c r="B18" s="108" t="s">
        <v>7</v>
      </c>
      <c r="C18" s="109"/>
      <c r="D18" s="126"/>
      <c r="E18" s="126"/>
      <c r="F18" s="126"/>
      <c r="G18" s="126"/>
      <c r="H18" s="126"/>
      <c r="I18" s="126"/>
      <c r="J18" s="126"/>
      <c r="K18" s="109" t="s">
        <v>8</v>
      </c>
      <c r="L18" s="109"/>
      <c r="M18" s="109"/>
      <c r="N18" s="109"/>
      <c r="O18" s="109"/>
      <c r="P18" s="109"/>
      <c r="Q18" s="127"/>
      <c r="R18" s="127"/>
      <c r="S18" s="127"/>
      <c r="T18" s="127"/>
      <c r="U18" s="127"/>
      <c r="V18" s="127"/>
      <c r="W18" s="127"/>
      <c r="X18" s="127"/>
      <c r="Y18" s="127"/>
      <c r="Z18" s="109" t="s">
        <v>10</v>
      </c>
      <c r="AA18" s="109"/>
      <c r="AB18" s="109"/>
      <c r="AC18" s="109"/>
      <c r="AD18" s="109"/>
      <c r="AE18" s="109"/>
      <c r="AF18" s="128"/>
      <c r="AG18" s="128"/>
      <c r="AH18" s="128"/>
      <c r="AI18" s="128"/>
      <c r="AJ18" s="129"/>
    </row>
    <row r="19" spans="2:45" ht="9.9499999999999993" customHeight="1" x14ac:dyDescent="0.25"/>
    <row r="20" spans="2:45" ht="18" customHeight="1" x14ac:dyDescent="0.25">
      <c r="B20" s="61" t="s">
        <v>11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3"/>
    </row>
    <row r="21" spans="2:45" ht="18" customHeight="1" x14ac:dyDescent="0.25"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4"/>
    </row>
    <row r="22" spans="2:45" ht="9.9499999999999993" customHeight="1" x14ac:dyDescent="0.25"/>
    <row r="23" spans="2:45" ht="18" customHeight="1" x14ac:dyDescent="0.25">
      <c r="B23" s="61" t="s">
        <v>12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3"/>
    </row>
    <row r="24" spans="2:45" ht="18" customHeight="1" x14ac:dyDescent="0.25"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4"/>
    </row>
    <row r="25" spans="2:45" ht="9.9499999999999993" customHeight="1" x14ac:dyDescent="0.25"/>
    <row r="26" spans="2:45" ht="18" customHeight="1" x14ac:dyDescent="0.25">
      <c r="B26" s="55" t="s">
        <v>13</v>
      </c>
      <c r="C26" s="56"/>
      <c r="D26" s="56"/>
      <c r="E26" s="56"/>
      <c r="F26" s="56"/>
      <c r="G26" s="56"/>
      <c r="H26" s="56"/>
      <c r="I26" s="85" t="s">
        <v>221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6"/>
    </row>
    <row r="27" spans="2:45" ht="18" customHeight="1" x14ac:dyDescent="0.25">
      <c r="B27" s="95" t="s">
        <v>14</v>
      </c>
      <c r="C27" s="96"/>
      <c r="D27" s="96"/>
      <c r="E27" s="96"/>
      <c r="F27" s="96"/>
      <c r="G27" s="96"/>
      <c r="H27" s="96"/>
      <c r="I27" s="72"/>
      <c r="J27" s="72"/>
      <c r="K27" s="72"/>
      <c r="L27" s="72"/>
      <c r="M27" s="72"/>
      <c r="N27" s="2"/>
      <c r="O27" s="2"/>
      <c r="P27" s="2"/>
      <c r="Q27" s="73"/>
      <c r="R27" s="74"/>
      <c r="S27" s="48" t="str">
        <f>IF(I27=AP27,"Determinado","")</f>
        <v/>
      </c>
      <c r="T27" s="48"/>
      <c r="U27" s="48"/>
      <c r="V27" s="48"/>
      <c r="W27" s="48"/>
      <c r="X27" s="2"/>
      <c r="Y27" s="2"/>
      <c r="Z27" s="2"/>
      <c r="AA27" s="2"/>
      <c r="AB27" s="73"/>
      <c r="AC27" s="74"/>
      <c r="AD27" s="48" t="str">
        <f>IF(I27=AP27,"Indeterminado","")</f>
        <v/>
      </c>
      <c r="AE27" s="48"/>
      <c r="AF27" s="48"/>
      <c r="AG27" s="48"/>
      <c r="AH27" s="48"/>
      <c r="AI27" s="48"/>
      <c r="AJ27" s="3"/>
      <c r="AP27" s="1" t="s">
        <v>28</v>
      </c>
      <c r="AQ27" s="1" t="s">
        <v>234</v>
      </c>
    </row>
    <row r="28" spans="2:45" ht="18" customHeight="1" x14ac:dyDescent="0.25">
      <c r="B28" s="97" t="s">
        <v>27</v>
      </c>
      <c r="C28" s="98"/>
      <c r="D28" s="98"/>
      <c r="E28" s="98"/>
      <c r="F28" s="98"/>
      <c r="G28" s="98"/>
      <c r="H28" s="98"/>
      <c r="I28" s="98"/>
      <c r="J28" s="87"/>
      <c r="K28" s="87"/>
      <c r="L28" s="87"/>
      <c r="M28" s="118" t="str">
        <f>IF(J28=AM28,"Qual?","")</f>
        <v/>
      </c>
      <c r="N28" s="118"/>
      <c r="O28" s="118"/>
      <c r="P28" s="87"/>
      <c r="Q28" s="87"/>
      <c r="R28" s="87"/>
      <c r="S28" s="87"/>
      <c r="T28" s="87"/>
      <c r="U28" s="87"/>
      <c r="V28" s="87"/>
      <c r="W28" s="87"/>
      <c r="X28" s="87"/>
      <c r="Y28" s="118" t="str">
        <f>IF(J28="Sim","Data Publicação","")</f>
        <v/>
      </c>
      <c r="Z28" s="118"/>
      <c r="AA28" s="118"/>
      <c r="AB28" s="118"/>
      <c r="AC28" s="118"/>
      <c r="AD28" s="118"/>
      <c r="AE28" s="118"/>
      <c r="AF28" s="140"/>
      <c r="AG28" s="140"/>
      <c r="AH28" s="140"/>
      <c r="AI28" s="140"/>
      <c r="AJ28" s="141"/>
      <c r="AM28" s="1" t="s">
        <v>22</v>
      </c>
      <c r="AN28" s="1" t="s">
        <v>23</v>
      </c>
      <c r="AP28" s="5"/>
      <c r="AQ28" s="6" t="str">
        <f>IF($J$28=$AM$28,AQ86,"")</f>
        <v/>
      </c>
      <c r="AR28" s="6" t="str">
        <f>IF($J$28=$AM$28,AR86,"")</f>
        <v/>
      </c>
      <c r="AS28" s="7" t="str">
        <f>IF($J$28=$AM$28,AS86,"")</f>
        <v/>
      </c>
    </row>
    <row r="29" spans="2:45" ht="18" customHeight="1" x14ac:dyDescent="0.25">
      <c r="B29" s="95" t="s">
        <v>27</v>
      </c>
      <c r="C29" s="96"/>
      <c r="D29" s="96"/>
      <c r="E29" s="96"/>
      <c r="F29" s="96"/>
      <c r="G29" s="96"/>
      <c r="H29" s="96"/>
      <c r="I29" s="96"/>
      <c r="J29" s="72"/>
      <c r="K29" s="72"/>
      <c r="L29" s="72"/>
      <c r="M29" s="48" t="str">
        <f>IF(J29=AM28,"Qual?","")</f>
        <v/>
      </c>
      <c r="N29" s="48"/>
      <c r="O29" s="48"/>
      <c r="P29" s="72"/>
      <c r="Q29" s="72"/>
      <c r="R29" s="72"/>
      <c r="S29" s="72"/>
      <c r="T29" s="72"/>
      <c r="U29" s="72"/>
      <c r="V29" s="72"/>
      <c r="W29" s="72"/>
      <c r="X29" s="72"/>
      <c r="Y29" s="48" t="str">
        <f>IF(J29="Sim","Data Publicação","")</f>
        <v/>
      </c>
      <c r="Z29" s="48"/>
      <c r="AA29" s="48"/>
      <c r="AB29" s="48"/>
      <c r="AC29" s="48"/>
      <c r="AD29" s="48"/>
      <c r="AE29" s="48"/>
      <c r="AF29" s="142"/>
      <c r="AG29" s="142"/>
      <c r="AH29" s="142"/>
      <c r="AI29" s="142"/>
      <c r="AJ29" s="143"/>
      <c r="AP29" s="25"/>
      <c r="AQ29" s="25"/>
      <c r="AR29" s="25"/>
      <c r="AS29" s="25"/>
    </row>
    <row r="30" spans="2:45" ht="18" customHeight="1" x14ac:dyDescent="0.25">
      <c r="B30" s="144" t="s">
        <v>27</v>
      </c>
      <c r="C30" s="145"/>
      <c r="D30" s="145"/>
      <c r="E30" s="145"/>
      <c r="F30" s="145"/>
      <c r="G30" s="145"/>
      <c r="H30" s="145"/>
      <c r="I30" s="145"/>
      <c r="J30" s="54"/>
      <c r="K30" s="54"/>
      <c r="L30" s="54"/>
      <c r="M30" s="130" t="str">
        <f>IF(J30=AM28,"Qual?","")</f>
        <v/>
      </c>
      <c r="N30" s="130"/>
      <c r="O30" s="130"/>
      <c r="P30" s="54"/>
      <c r="Q30" s="54"/>
      <c r="R30" s="54"/>
      <c r="S30" s="54"/>
      <c r="T30" s="54"/>
      <c r="U30" s="54"/>
      <c r="V30" s="54"/>
      <c r="W30" s="54"/>
      <c r="X30" s="54"/>
      <c r="Y30" s="130" t="str">
        <f>IF(J30="Sim","Data Publicação","")</f>
        <v/>
      </c>
      <c r="Z30" s="130"/>
      <c r="AA30" s="130"/>
      <c r="AB30" s="130"/>
      <c r="AC30" s="130"/>
      <c r="AD30" s="130"/>
      <c r="AE30" s="130"/>
      <c r="AF30" s="131"/>
      <c r="AG30" s="131"/>
      <c r="AH30" s="131"/>
      <c r="AI30" s="131"/>
      <c r="AJ30" s="132"/>
      <c r="AP30" s="25"/>
      <c r="AQ30" s="25"/>
      <c r="AR30" s="25"/>
      <c r="AS30" s="25"/>
    </row>
    <row r="31" spans="2:45" ht="9.9499999999999993" customHeight="1" x14ac:dyDescent="0.25"/>
    <row r="32" spans="2:45" ht="18" customHeight="1" x14ac:dyDescent="0.25">
      <c r="B32" s="61" t="s">
        <v>15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3"/>
    </row>
    <row r="33" spans="2:64" ht="18" customHeight="1" x14ac:dyDescent="0.25"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8"/>
    </row>
    <row r="34" spans="2:64" ht="18" customHeight="1" x14ac:dyDescent="0.25"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1"/>
    </row>
    <row r="35" spans="2:64" ht="9.9499999999999993" customHeight="1" x14ac:dyDescent="0.25"/>
    <row r="36" spans="2:64" ht="18" customHeight="1" x14ac:dyDescent="0.25">
      <c r="B36" s="61" t="s">
        <v>16</v>
      </c>
      <c r="C36" s="62"/>
      <c r="D36" s="62"/>
      <c r="E36" s="62"/>
      <c r="F36" s="62"/>
      <c r="G36" s="62"/>
      <c r="H36" s="62"/>
      <c r="I36" s="62"/>
      <c r="J36" s="52" t="s">
        <v>229</v>
      </c>
      <c r="K36" s="52"/>
      <c r="L36" s="52"/>
      <c r="M36" s="52"/>
      <c r="N36" s="52"/>
      <c r="O36" s="52"/>
      <c r="P36" s="60"/>
      <c r="S36" s="61" t="s">
        <v>230</v>
      </c>
      <c r="T36" s="62"/>
      <c r="U36" s="62"/>
      <c r="V36" s="62"/>
      <c r="W36" s="62"/>
      <c r="X36" s="62"/>
      <c r="Y36" s="62"/>
      <c r="Z36" s="62"/>
      <c r="AA36" s="62"/>
      <c r="AB36" s="62"/>
      <c r="AC36" s="63"/>
    </row>
    <row r="37" spans="2:64" ht="18" customHeight="1" x14ac:dyDescent="0.25">
      <c r="B37" s="89" t="s">
        <v>17</v>
      </c>
      <c r="C37" s="90"/>
      <c r="D37" s="90"/>
      <c r="E37" s="90"/>
      <c r="F37" s="90"/>
      <c r="G37" s="90"/>
      <c r="H37" s="90"/>
      <c r="I37" s="90"/>
      <c r="J37" s="104"/>
      <c r="K37" s="104"/>
      <c r="L37" s="104"/>
      <c r="M37" s="104"/>
      <c r="N37" s="104"/>
      <c r="O37" s="104"/>
      <c r="P37" s="105"/>
      <c r="S37" s="89" t="s">
        <v>20</v>
      </c>
      <c r="T37" s="90"/>
      <c r="U37" s="90"/>
      <c r="V37" s="90"/>
      <c r="W37" s="91"/>
      <c r="X37" s="91"/>
      <c r="Y37" s="91"/>
      <c r="Z37" s="91"/>
      <c r="AA37" s="91"/>
      <c r="AB37" s="91"/>
      <c r="AC37" s="92"/>
    </row>
    <row r="38" spans="2:64" ht="18" customHeight="1" x14ac:dyDescent="0.25">
      <c r="B38" s="88" t="s">
        <v>18</v>
      </c>
      <c r="C38" s="65"/>
      <c r="D38" s="65"/>
      <c r="E38" s="65"/>
      <c r="F38" s="65"/>
      <c r="G38" s="65"/>
      <c r="H38" s="65"/>
      <c r="I38" s="65"/>
      <c r="J38" s="106"/>
      <c r="K38" s="106"/>
      <c r="L38" s="106"/>
      <c r="M38" s="106"/>
      <c r="N38" s="106"/>
      <c r="O38" s="106"/>
      <c r="P38" s="107"/>
      <c r="S38" s="88" t="s">
        <v>21</v>
      </c>
      <c r="T38" s="65"/>
      <c r="U38" s="65"/>
      <c r="V38" s="65"/>
      <c r="W38" s="93"/>
      <c r="X38" s="93"/>
      <c r="Y38" s="93"/>
      <c r="Z38" s="93"/>
      <c r="AA38" s="93"/>
      <c r="AB38" s="93"/>
      <c r="AC38" s="94"/>
    </row>
    <row r="39" spans="2:64" ht="8.25" customHeight="1" x14ac:dyDescent="0.25"/>
    <row r="40" spans="2:64" ht="18" customHeight="1" x14ac:dyDescent="0.25">
      <c r="B40" s="61" t="s">
        <v>19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3"/>
    </row>
    <row r="41" spans="2:64" ht="18" customHeight="1" x14ac:dyDescent="0.25"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</row>
    <row r="42" spans="2:64" ht="18" customHeight="1" x14ac:dyDescent="0.25"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</row>
    <row r="43" spans="2:64" ht="18" customHeight="1" x14ac:dyDescent="0.25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</row>
    <row r="44" spans="2:64" ht="18" customHeight="1" x14ac:dyDescent="0.25"/>
    <row r="45" spans="2:64" ht="18" customHeight="1" x14ac:dyDescent="0.25"/>
    <row r="46" spans="2:64" ht="18" customHeight="1" x14ac:dyDescent="0.25">
      <c r="B46" s="55" t="s">
        <v>231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7"/>
      <c r="N46" s="57"/>
      <c r="O46" s="57"/>
      <c r="P46" s="4"/>
      <c r="Q46" s="99" t="str">
        <f>IF(M46="Sim","Matrícula","")</f>
        <v/>
      </c>
      <c r="R46" s="99"/>
      <c r="S46" s="99"/>
      <c r="T46" s="99"/>
      <c r="U46" s="57"/>
      <c r="V46" s="57"/>
      <c r="W46" s="57"/>
      <c r="X46" s="57"/>
      <c r="Y46" s="57"/>
      <c r="Z46" s="57"/>
      <c r="AA46" s="57"/>
      <c r="AB46" s="4"/>
      <c r="AC46" s="4"/>
      <c r="AD46" s="4"/>
      <c r="AE46" s="4"/>
      <c r="AF46" s="4"/>
      <c r="AG46" s="4"/>
      <c r="AH46" s="4"/>
      <c r="AI46" s="4"/>
      <c r="AJ46" s="8"/>
    </row>
    <row r="47" spans="2:64" ht="18" customHeight="1" x14ac:dyDescent="0.25">
      <c r="B47" s="47" t="str">
        <f>IF(M46="Sim","Nº da OP","")</f>
        <v/>
      </c>
      <c r="C47" s="48"/>
      <c r="D47" s="48"/>
      <c r="E47" s="48"/>
      <c r="F47" s="72"/>
      <c r="G47" s="72"/>
      <c r="H47" s="72"/>
      <c r="I47" s="110" t="str">
        <f>IF(F47&lt;&gt;"",VLOOKUP(F47,AU88:AV408,2,FALSE),"")</f>
        <v/>
      </c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1"/>
    </row>
    <row r="48" spans="2:64" ht="18" customHeight="1" x14ac:dyDescent="0.25">
      <c r="B48" s="47" t="str">
        <f>IF(M46="Sim","Emprego Público","")</f>
        <v/>
      </c>
      <c r="C48" s="48"/>
      <c r="D48" s="48"/>
      <c r="E48" s="48"/>
      <c r="F48" s="48"/>
      <c r="G48" s="48"/>
      <c r="H48" s="48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0"/>
      <c r="AM48" s="38" t="b">
        <f>IF(I48&lt;&gt;"",VLOOKUP(I48,AZ88:BA120,2,FALSE))</f>
        <v>0</v>
      </c>
      <c r="AN48" s="41" t="s">
        <v>249</v>
      </c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25"/>
      <c r="BI48" s="25"/>
      <c r="BJ48" s="25"/>
      <c r="BK48" s="25"/>
      <c r="BL48" s="25"/>
    </row>
    <row r="49" spans="1:40" ht="18" customHeight="1" x14ac:dyDescent="0.25">
      <c r="B49" s="114" t="str">
        <f>IF(M46="Sim","Tipo de Contrato","")</f>
        <v/>
      </c>
      <c r="C49" s="115"/>
      <c r="D49" s="115"/>
      <c r="E49" s="115"/>
      <c r="F49" s="115"/>
      <c r="G49" s="115"/>
      <c r="H49" s="115"/>
      <c r="I49" s="87"/>
      <c r="J49" s="87"/>
      <c r="K49" s="87"/>
      <c r="L49" s="87"/>
      <c r="M49" s="87"/>
      <c r="N49" s="43"/>
      <c r="O49" s="43"/>
      <c r="P49" s="43"/>
      <c r="Q49" s="116"/>
      <c r="R49" s="117"/>
      <c r="S49" s="118" t="str">
        <f>IF(I49=AP27,"Determinado","")</f>
        <v/>
      </c>
      <c r="T49" s="118"/>
      <c r="U49" s="118"/>
      <c r="V49" s="118"/>
      <c r="W49" s="118"/>
      <c r="X49" s="43"/>
      <c r="Y49" s="43"/>
      <c r="Z49" s="43"/>
      <c r="AA49" s="43"/>
      <c r="AB49" s="116"/>
      <c r="AC49" s="117"/>
      <c r="AD49" s="118" t="str">
        <f>IF(I49=AP27,"Indeterminado","")</f>
        <v/>
      </c>
      <c r="AE49" s="118"/>
      <c r="AF49" s="118"/>
      <c r="AG49" s="118"/>
      <c r="AH49" s="118"/>
      <c r="AI49" s="118"/>
      <c r="AJ49" s="44"/>
      <c r="AN49" s="42" t="s">
        <v>250</v>
      </c>
    </row>
    <row r="50" spans="1:40" ht="18" customHeight="1" x14ac:dyDescent="0.25">
      <c r="A50" s="27"/>
      <c r="B50" s="112" t="str">
        <f>IF(AM48="C",AN48,IF(AM48="P",AN49,""))</f>
        <v/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9"/>
      <c r="W50" s="119"/>
      <c r="X50" s="119"/>
      <c r="Y50" s="9"/>
      <c r="Z50" s="9"/>
      <c r="AA50" s="9"/>
      <c r="AB50" s="40"/>
      <c r="AC50" s="40"/>
      <c r="AD50" s="26"/>
      <c r="AE50" s="26"/>
      <c r="AF50" s="26"/>
      <c r="AG50" s="26"/>
      <c r="AH50" s="26"/>
      <c r="AI50" s="26"/>
      <c r="AJ50" s="10"/>
    </row>
    <row r="51" spans="1:40" ht="18" customHeight="1" x14ac:dyDescent="0.25">
      <c r="A51" s="2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</row>
    <row r="52" spans="1:40" ht="18" customHeight="1" x14ac:dyDescent="0.25"/>
    <row r="53" spans="1:40" ht="18" customHeight="1" x14ac:dyDescent="0.25">
      <c r="B53" s="55" t="s">
        <v>232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7"/>
      <c r="V53" s="57"/>
      <c r="W53" s="57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8"/>
    </row>
    <row r="54" spans="1:40" ht="18" customHeight="1" x14ac:dyDescent="0.25">
      <c r="B54" s="47" t="str">
        <f>IF(U53="Sim","Nome do órgão","")</f>
        <v/>
      </c>
      <c r="C54" s="48"/>
      <c r="D54" s="48"/>
      <c r="E54" s="48"/>
      <c r="F54" s="48"/>
      <c r="G54" s="48"/>
      <c r="H54" s="48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0"/>
    </row>
    <row r="55" spans="1:40" ht="18" customHeight="1" x14ac:dyDescent="0.25">
      <c r="B55" s="47" t="str">
        <f>IF(U53="Sim","Nome do Cargo","")</f>
        <v/>
      </c>
      <c r="C55" s="48"/>
      <c r="D55" s="48"/>
      <c r="E55" s="48"/>
      <c r="F55" s="48"/>
      <c r="G55" s="48"/>
      <c r="H55" s="48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0"/>
    </row>
    <row r="56" spans="1:40" ht="18" customHeight="1" x14ac:dyDescent="0.25">
      <c r="B56" s="100" t="str">
        <f>IF(U53="Sim","Regime","")</f>
        <v/>
      </c>
      <c r="C56" s="101"/>
      <c r="D56" s="101"/>
      <c r="E56" s="101"/>
      <c r="F56" s="101"/>
      <c r="G56" s="101"/>
      <c r="H56" s="101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3"/>
    </row>
    <row r="57" spans="1:40" ht="18" customHeight="1" x14ac:dyDescent="0.25"/>
    <row r="58" spans="1:40" ht="18" customHeight="1" x14ac:dyDescent="0.25"/>
    <row r="59" spans="1:40" ht="18" customHeight="1" x14ac:dyDescent="0.25"/>
    <row r="60" spans="1:40" ht="18" customHeight="1" x14ac:dyDescent="0.25"/>
    <row r="61" spans="1:40" ht="18" customHeight="1" x14ac:dyDescent="0.25"/>
    <row r="62" spans="1:40" ht="18" customHeight="1" x14ac:dyDescent="0.25"/>
    <row r="63" spans="1:40" ht="18" customHeight="1" x14ac:dyDescent="0.25"/>
    <row r="64" spans="1:40" ht="18" customHeight="1" x14ac:dyDescent="0.25"/>
    <row r="65" spans="2:36" ht="18" customHeight="1" x14ac:dyDescent="0.25"/>
    <row r="66" spans="2:36" ht="18" customHeight="1" x14ac:dyDescent="0.25"/>
    <row r="67" spans="2:36" ht="18" customHeight="1" x14ac:dyDescent="0.25"/>
    <row r="68" spans="2:36" ht="18" customHeight="1" x14ac:dyDescent="0.25"/>
    <row r="69" spans="2:36" ht="18" customHeight="1" x14ac:dyDescent="0.25"/>
    <row r="70" spans="2:36" ht="18" customHeight="1" x14ac:dyDescent="0.25"/>
    <row r="71" spans="2:36" ht="18" customHeight="1" x14ac:dyDescent="0.25"/>
    <row r="72" spans="2:36" ht="18" customHeight="1" x14ac:dyDescent="0.25"/>
    <row r="73" spans="2:36" ht="18" customHeight="1" x14ac:dyDescent="0.25"/>
    <row r="74" spans="2:36" ht="18" customHeight="1" x14ac:dyDescent="0.25"/>
    <row r="75" spans="2:36" ht="18" customHeight="1" x14ac:dyDescent="0.25"/>
    <row r="76" spans="2:36" ht="18" customHeight="1" x14ac:dyDescent="0.25">
      <c r="O76" s="54" t="s">
        <v>222</v>
      </c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</row>
    <row r="77" spans="2:36" ht="18" customHeight="1" x14ac:dyDescent="0.25"/>
    <row r="78" spans="2:36" ht="18" customHeight="1" x14ac:dyDescent="0.25"/>
    <row r="79" spans="2:36" ht="18" customHeight="1" x14ac:dyDescent="0.25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2:36" ht="18" customHeight="1" x14ac:dyDescent="0.25">
      <c r="B80" s="75" t="s">
        <v>253</v>
      </c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</row>
    <row r="81" spans="43:53" ht="18" customHeight="1" x14ac:dyDescent="0.25"/>
    <row r="86" spans="43:53" ht="18" hidden="1" customHeight="1" x14ac:dyDescent="0.25">
      <c r="AQ86" s="37" t="s">
        <v>24</v>
      </c>
      <c r="AR86" s="37" t="s">
        <v>25</v>
      </c>
      <c r="AS86" s="37" t="s">
        <v>26</v>
      </c>
    </row>
    <row r="87" spans="43:53" ht="18" hidden="1" customHeight="1" x14ac:dyDescent="0.25">
      <c r="AU87" s="11" t="s">
        <v>0</v>
      </c>
      <c r="AV87" s="11" t="s">
        <v>1</v>
      </c>
      <c r="AW87" s="11" t="s">
        <v>29</v>
      </c>
      <c r="AY87" s="11" t="s">
        <v>247</v>
      </c>
      <c r="AZ87" s="11" t="s">
        <v>247</v>
      </c>
      <c r="BA87" s="11" t="s">
        <v>248</v>
      </c>
    </row>
    <row r="88" spans="43:53" ht="18" hidden="1" customHeight="1" x14ac:dyDescent="0.25">
      <c r="AU88" s="12" t="s">
        <v>221</v>
      </c>
      <c r="AV88" s="13" t="s">
        <v>221</v>
      </c>
      <c r="AW88" s="13" t="s">
        <v>221</v>
      </c>
      <c r="AY88" s="28" t="str">
        <f>IF($M$46="Sim",AZ88,"")</f>
        <v/>
      </c>
      <c r="AZ88" s="34" t="s">
        <v>221</v>
      </c>
      <c r="BA88" s="35" t="s">
        <v>221</v>
      </c>
    </row>
    <row r="89" spans="43:53" ht="18" hidden="1" customHeight="1" x14ac:dyDescent="0.25">
      <c r="AU89" s="12">
        <v>1</v>
      </c>
      <c r="AV89" s="13" t="s">
        <v>30</v>
      </c>
      <c r="AW89" s="13" t="s">
        <v>31</v>
      </c>
      <c r="AY89" s="28" t="str">
        <f>IF($M$46="Sim",AZ89,"")</f>
        <v/>
      </c>
      <c r="AZ89" s="34" t="s">
        <v>237</v>
      </c>
      <c r="BA89" s="35" t="s">
        <v>246</v>
      </c>
    </row>
    <row r="90" spans="43:53" ht="18" hidden="1" customHeight="1" x14ac:dyDescent="0.25">
      <c r="AU90" s="14">
        <v>2</v>
      </c>
      <c r="AV90" s="15" t="s">
        <v>255</v>
      </c>
      <c r="AW90" s="15" t="s">
        <v>31</v>
      </c>
      <c r="AY90" s="34" t="str">
        <f t="shared" ref="AY90:AY120" si="0">IF($M$46="Sim",AZ90,"")</f>
        <v/>
      </c>
      <c r="AZ90" s="28" t="s">
        <v>239</v>
      </c>
      <c r="BA90" s="29" t="s">
        <v>246</v>
      </c>
    </row>
    <row r="91" spans="43:53" ht="18" hidden="1" customHeight="1" x14ac:dyDescent="0.25">
      <c r="AU91" s="14">
        <v>3</v>
      </c>
      <c r="AV91" s="15" t="s">
        <v>32</v>
      </c>
      <c r="AW91" s="15" t="s">
        <v>33</v>
      </c>
      <c r="AY91" s="34" t="str">
        <f t="shared" si="0"/>
        <v/>
      </c>
      <c r="AZ91" s="28" t="s">
        <v>238</v>
      </c>
      <c r="BA91" s="29" t="s">
        <v>246</v>
      </c>
    </row>
    <row r="92" spans="43:53" ht="18" hidden="1" customHeight="1" x14ac:dyDescent="0.25">
      <c r="AU92" s="14">
        <v>4</v>
      </c>
      <c r="AV92" s="15" t="s">
        <v>256</v>
      </c>
      <c r="AW92" s="15" t="s">
        <v>34</v>
      </c>
      <c r="AY92" s="34" t="str">
        <f t="shared" si="0"/>
        <v/>
      </c>
      <c r="AZ92" s="28" t="s">
        <v>243</v>
      </c>
      <c r="BA92" s="29" t="s">
        <v>246</v>
      </c>
    </row>
    <row r="93" spans="43:53" ht="18" hidden="1" customHeight="1" x14ac:dyDescent="0.25">
      <c r="AU93" s="14">
        <v>5</v>
      </c>
      <c r="AV93" s="15" t="s">
        <v>257</v>
      </c>
      <c r="AW93" s="15" t="s">
        <v>35</v>
      </c>
      <c r="AY93" s="34" t="str">
        <f t="shared" si="0"/>
        <v/>
      </c>
      <c r="AZ93" s="31" t="s">
        <v>242</v>
      </c>
      <c r="BA93" s="29" t="s">
        <v>246</v>
      </c>
    </row>
    <row r="94" spans="43:53" ht="18" hidden="1" customHeight="1" x14ac:dyDescent="0.25">
      <c r="AU94" s="14">
        <v>6</v>
      </c>
      <c r="AV94" s="15" t="s">
        <v>36</v>
      </c>
      <c r="AW94" s="15" t="s">
        <v>34</v>
      </c>
      <c r="AY94" s="34" t="str">
        <f t="shared" si="0"/>
        <v/>
      </c>
      <c r="AZ94" s="31" t="s">
        <v>544</v>
      </c>
      <c r="BA94" s="29" t="s">
        <v>246</v>
      </c>
    </row>
    <row r="95" spans="43:53" ht="18" hidden="1" customHeight="1" x14ac:dyDescent="0.25">
      <c r="AU95" s="14">
        <v>7</v>
      </c>
      <c r="AV95" s="15" t="s">
        <v>258</v>
      </c>
      <c r="AW95" s="15" t="s">
        <v>37</v>
      </c>
      <c r="AY95" s="34" t="str">
        <f t="shared" si="0"/>
        <v/>
      </c>
      <c r="AZ95" s="31" t="s">
        <v>545</v>
      </c>
      <c r="BA95" s="29" t="s">
        <v>246</v>
      </c>
    </row>
    <row r="96" spans="43:53" ht="18" hidden="1" customHeight="1" x14ac:dyDescent="0.25">
      <c r="AU96" s="14">
        <v>8</v>
      </c>
      <c r="AV96" s="15" t="s">
        <v>259</v>
      </c>
      <c r="AW96" s="15" t="s">
        <v>38</v>
      </c>
      <c r="AY96" s="34" t="str">
        <f t="shared" si="0"/>
        <v/>
      </c>
      <c r="AZ96" s="31" t="s">
        <v>240</v>
      </c>
      <c r="BA96" s="29" t="s">
        <v>246</v>
      </c>
    </row>
    <row r="97" spans="47:53" ht="18" hidden="1" customHeight="1" x14ac:dyDescent="0.25">
      <c r="AU97" s="14">
        <v>9</v>
      </c>
      <c r="AV97" s="15" t="s">
        <v>260</v>
      </c>
      <c r="AW97" s="15" t="s">
        <v>39</v>
      </c>
      <c r="AY97" s="34" t="str">
        <f t="shared" si="0"/>
        <v/>
      </c>
      <c r="AZ97" s="31" t="s">
        <v>241</v>
      </c>
      <c r="BA97" s="29" t="s">
        <v>246</v>
      </c>
    </row>
    <row r="98" spans="47:53" ht="18" hidden="1" customHeight="1" x14ac:dyDescent="0.25">
      <c r="AU98" s="14">
        <v>10</v>
      </c>
      <c r="AV98" s="15" t="s">
        <v>261</v>
      </c>
      <c r="AW98" s="15" t="s">
        <v>40</v>
      </c>
      <c r="AY98" s="34" t="str">
        <f t="shared" si="0"/>
        <v/>
      </c>
      <c r="AZ98" s="31" t="s">
        <v>236</v>
      </c>
      <c r="BA98" s="29" t="s">
        <v>245</v>
      </c>
    </row>
    <row r="99" spans="47:53" ht="18" hidden="1" customHeight="1" x14ac:dyDescent="0.25">
      <c r="AU99" s="14">
        <v>11</v>
      </c>
      <c r="AV99" s="15" t="s">
        <v>262</v>
      </c>
      <c r="AW99" s="15" t="s">
        <v>41</v>
      </c>
      <c r="AY99" s="34" t="str">
        <f t="shared" si="0"/>
        <v/>
      </c>
      <c r="AZ99" s="31" t="s">
        <v>235</v>
      </c>
      <c r="BA99" s="29" t="s">
        <v>245</v>
      </c>
    </row>
    <row r="100" spans="47:53" ht="18" hidden="1" customHeight="1" x14ac:dyDescent="0.25">
      <c r="AU100" s="14">
        <v>12</v>
      </c>
      <c r="AV100" s="15" t="s">
        <v>263</v>
      </c>
      <c r="AW100" s="15" t="s">
        <v>31</v>
      </c>
      <c r="AY100" s="34" t="str">
        <f t="shared" si="0"/>
        <v/>
      </c>
      <c r="AZ100" s="31" t="s">
        <v>244</v>
      </c>
      <c r="BA100" s="29" t="s">
        <v>245</v>
      </c>
    </row>
    <row r="101" spans="47:53" ht="18" hidden="1" customHeight="1" x14ac:dyDescent="0.25">
      <c r="AU101" s="14">
        <v>13</v>
      </c>
      <c r="AV101" s="15" t="s">
        <v>264</v>
      </c>
      <c r="AW101" s="15" t="s">
        <v>31</v>
      </c>
      <c r="AY101" s="34" t="str">
        <f t="shared" si="0"/>
        <v/>
      </c>
      <c r="AZ101" s="31" t="s">
        <v>546</v>
      </c>
      <c r="BA101" s="29" t="s">
        <v>245</v>
      </c>
    </row>
    <row r="102" spans="47:53" ht="18" hidden="1" customHeight="1" x14ac:dyDescent="0.25">
      <c r="AU102" s="14">
        <v>14</v>
      </c>
      <c r="AV102" s="15" t="s">
        <v>265</v>
      </c>
      <c r="AW102" s="15" t="s">
        <v>42</v>
      </c>
      <c r="AY102" s="34" t="str">
        <f t="shared" si="0"/>
        <v/>
      </c>
      <c r="AZ102" s="31" t="s">
        <v>547</v>
      </c>
      <c r="BA102" s="29" t="s">
        <v>245</v>
      </c>
    </row>
    <row r="103" spans="47:53" ht="18" hidden="1" customHeight="1" x14ac:dyDescent="0.25">
      <c r="AU103" s="14">
        <v>15</v>
      </c>
      <c r="AV103" s="15" t="s">
        <v>266</v>
      </c>
      <c r="AW103" s="15" t="s">
        <v>43</v>
      </c>
      <c r="AY103" s="34" t="str">
        <f t="shared" si="0"/>
        <v/>
      </c>
      <c r="AZ103" s="31" t="s">
        <v>548</v>
      </c>
      <c r="BA103" s="29" t="s">
        <v>245</v>
      </c>
    </row>
    <row r="104" spans="47:53" ht="18" hidden="1" customHeight="1" x14ac:dyDescent="0.25">
      <c r="AU104" s="14">
        <v>16</v>
      </c>
      <c r="AV104" s="15" t="s">
        <v>267</v>
      </c>
      <c r="AW104" s="15" t="s">
        <v>33</v>
      </c>
      <c r="AY104" s="34" t="str">
        <f t="shared" si="0"/>
        <v/>
      </c>
      <c r="AZ104" s="28" t="s">
        <v>549</v>
      </c>
      <c r="BA104" s="29" t="s">
        <v>245</v>
      </c>
    </row>
    <row r="105" spans="47:53" ht="18" hidden="1" customHeight="1" x14ac:dyDescent="0.25">
      <c r="AU105" s="14">
        <v>17</v>
      </c>
      <c r="AV105" s="15" t="s">
        <v>268</v>
      </c>
      <c r="AW105" s="15" t="s">
        <v>33</v>
      </c>
      <c r="AY105" s="34" t="str">
        <f t="shared" si="0"/>
        <v/>
      </c>
      <c r="AZ105" s="30" t="s">
        <v>550</v>
      </c>
      <c r="BA105" s="29" t="s">
        <v>245</v>
      </c>
    </row>
    <row r="106" spans="47:53" ht="18" hidden="1" customHeight="1" x14ac:dyDescent="0.25">
      <c r="AU106" s="14">
        <v>18</v>
      </c>
      <c r="AV106" s="15" t="s">
        <v>269</v>
      </c>
      <c r="AW106" s="15" t="s">
        <v>31</v>
      </c>
      <c r="AY106" s="34" t="str">
        <f t="shared" si="0"/>
        <v/>
      </c>
      <c r="AZ106" s="31" t="s">
        <v>551</v>
      </c>
      <c r="BA106" s="29" t="s">
        <v>245</v>
      </c>
    </row>
    <row r="107" spans="47:53" ht="18" hidden="1" customHeight="1" x14ac:dyDescent="0.25">
      <c r="AU107" s="14">
        <v>19</v>
      </c>
      <c r="AV107" s="15" t="s">
        <v>270</v>
      </c>
      <c r="AW107" s="15" t="s">
        <v>44</v>
      </c>
      <c r="AY107" s="34" t="str">
        <f t="shared" si="0"/>
        <v/>
      </c>
      <c r="AZ107" s="31" t="s">
        <v>552</v>
      </c>
      <c r="BA107" s="29" t="s">
        <v>245</v>
      </c>
    </row>
    <row r="108" spans="47:53" ht="18" hidden="1" customHeight="1" x14ac:dyDescent="0.25">
      <c r="AU108" s="14">
        <v>20</v>
      </c>
      <c r="AV108" s="15" t="s">
        <v>271</v>
      </c>
      <c r="AW108" s="15" t="s">
        <v>45</v>
      </c>
      <c r="AY108" s="34" t="str">
        <f t="shared" si="0"/>
        <v/>
      </c>
      <c r="AZ108" s="31" t="s">
        <v>553</v>
      </c>
      <c r="BA108" s="29" t="s">
        <v>245</v>
      </c>
    </row>
    <row r="109" spans="47:53" ht="18" hidden="1" customHeight="1" x14ac:dyDescent="0.25">
      <c r="AU109" s="14">
        <v>21</v>
      </c>
      <c r="AV109" s="15" t="s">
        <v>272</v>
      </c>
      <c r="AW109" s="15" t="s">
        <v>46</v>
      </c>
      <c r="AY109" s="34" t="str">
        <f t="shared" si="0"/>
        <v/>
      </c>
      <c r="AZ109" s="31" t="s">
        <v>554</v>
      </c>
      <c r="BA109" s="29" t="s">
        <v>245</v>
      </c>
    </row>
    <row r="110" spans="47:53" ht="18" hidden="1" customHeight="1" x14ac:dyDescent="0.25">
      <c r="AU110" s="14">
        <v>22</v>
      </c>
      <c r="AV110" s="15" t="s">
        <v>273</v>
      </c>
      <c r="AW110" s="15" t="s">
        <v>44</v>
      </c>
      <c r="AY110" s="34" t="str">
        <f t="shared" si="0"/>
        <v/>
      </c>
      <c r="AZ110" s="31" t="s">
        <v>555</v>
      </c>
      <c r="BA110" s="29" t="s">
        <v>245</v>
      </c>
    </row>
    <row r="111" spans="47:53" ht="18" hidden="1" customHeight="1" x14ac:dyDescent="0.25">
      <c r="AU111" s="14">
        <v>23</v>
      </c>
      <c r="AV111" s="15" t="s">
        <v>274</v>
      </c>
      <c r="AW111" s="15" t="s">
        <v>31</v>
      </c>
      <c r="AY111" s="34" t="str">
        <f t="shared" si="0"/>
        <v/>
      </c>
      <c r="AZ111" s="31" t="s">
        <v>556</v>
      </c>
      <c r="BA111" s="29" t="s">
        <v>245</v>
      </c>
    </row>
    <row r="112" spans="47:53" ht="18" hidden="1" customHeight="1" x14ac:dyDescent="0.25">
      <c r="AU112" s="14">
        <v>24</v>
      </c>
      <c r="AV112" s="15" t="s">
        <v>275</v>
      </c>
      <c r="AW112" s="15" t="s">
        <v>47</v>
      </c>
      <c r="AY112" s="34" t="str">
        <f t="shared" si="0"/>
        <v/>
      </c>
      <c r="AZ112" s="31" t="s">
        <v>557</v>
      </c>
      <c r="BA112" s="29" t="s">
        <v>245</v>
      </c>
    </row>
    <row r="113" spans="47:53" ht="18" hidden="1" customHeight="1" x14ac:dyDescent="0.25">
      <c r="AU113" s="14">
        <v>25</v>
      </c>
      <c r="AV113" s="15" t="s">
        <v>276</v>
      </c>
      <c r="AW113" s="15" t="s">
        <v>48</v>
      </c>
      <c r="AY113" s="34" t="str">
        <f t="shared" si="0"/>
        <v/>
      </c>
      <c r="AZ113" s="31" t="s">
        <v>558</v>
      </c>
      <c r="BA113" s="29" t="s">
        <v>245</v>
      </c>
    </row>
    <row r="114" spans="47:53" ht="18" hidden="1" customHeight="1" x14ac:dyDescent="0.25">
      <c r="AU114" s="14">
        <v>26</v>
      </c>
      <c r="AV114" s="15" t="s">
        <v>277</v>
      </c>
      <c r="AW114" s="15" t="s">
        <v>49</v>
      </c>
      <c r="AY114" s="34" t="str">
        <f t="shared" si="0"/>
        <v/>
      </c>
      <c r="AZ114" s="31" t="s">
        <v>559</v>
      </c>
      <c r="BA114" s="29" t="s">
        <v>245</v>
      </c>
    </row>
    <row r="115" spans="47:53" ht="18" hidden="1" customHeight="1" x14ac:dyDescent="0.25">
      <c r="AU115" s="14">
        <v>27</v>
      </c>
      <c r="AV115" s="15" t="s">
        <v>278</v>
      </c>
      <c r="AW115" s="15" t="s">
        <v>50</v>
      </c>
      <c r="AY115" s="34" t="str">
        <f t="shared" si="0"/>
        <v/>
      </c>
      <c r="AZ115" s="31" t="s">
        <v>560</v>
      </c>
      <c r="BA115" s="29" t="s">
        <v>245</v>
      </c>
    </row>
    <row r="116" spans="47:53" ht="18" hidden="1" customHeight="1" x14ac:dyDescent="0.25">
      <c r="AU116" s="14">
        <v>28</v>
      </c>
      <c r="AV116" s="15" t="s">
        <v>279</v>
      </c>
      <c r="AW116" s="15" t="s">
        <v>51</v>
      </c>
      <c r="AY116" s="34" t="str">
        <f t="shared" si="0"/>
        <v/>
      </c>
      <c r="AZ116" s="31" t="s">
        <v>561</v>
      </c>
      <c r="BA116" s="29" t="s">
        <v>245</v>
      </c>
    </row>
    <row r="117" spans="47:53" ht="18" hidden="1" customHeight="1" x14ac:dyDescent="0.25">
      <c r="AU117" s="14">
        <v>29</v>
      </c>
      <c r="AV117" s="15" t="s">
        <v>280</v>
      </c>
      <c r="AW117" s="15" t="s">
        <v>52</v>
      </c>
      <c r="AY117" s="34" t="str">
        <f t="shared" si="0"/>
        <v/>
      </c>
      <c r="AZ117" s="31" t="s">
        <v>562</v>
      </c>
      <c r="BA117" s="29" t="s">
        <v>245</v>
      </c>
    </row>
    <row r="118" spans="47:53" ht="18" hidden="1" customHeight="1" x14ac:dyDescent="0.25">
      <c r="AU118" s="14">
        <v>30</v>
      </c>
      <c r="AV118" s="15" t="s">
        <v>281</v>
      </c>
      <c r="AW118" s="15" t="s">
        <v>53</v>
      </c>
      <c r="AY118" s="34" t="str">
        <f t="shared" si="0"/>
        <v/>
      </c>
      <c r="AZ118" s="31" t="s">
        <v>563</v>
      </c>
      <c r="BA118" s="29" t="s">
        <v>245</v>
      </c>
    </row>
    <row r="119" spans="47:53" ht="18" hidden="1" customHeight="1" x14ac:dyDescent="0.25">
      <c r="AU119" s="14">
        <v>31</v>
      </c>
      <c r="AV119" s="15" t="s">
        <v>282</v>
      </c>
      <c r="AW119" s="15" t="s">
        <v>54</v>
      </c>
      <c r="AY119" s="34" t="str">
        <f t="shared" si="0"/>
        <v/>
      </c>
      <c r="AZ119" s="31"/>
      <c r="BA119" s="29"/>
    </row>
    <row r="120" spans="47:53" ht="18" hidden="1" customHeight="1" x14ac:dyDescent="0.25">
      <c r="AU120" s="14">
        <v>32</v>
      </c>
      <c r="AV120" s="15" t="s">
        <v>283</v>
      </c>
      <c r="AW120" s="15" t="s">
        <v>55</v>
      </c>
      <c r="AY120" s="36" t="str">
        <f t="shared" si="0"/>
        <v/>
      </c>
      <c r="AZ120" s="32"/>
      <c r="BA120" s="33"/>
    </row>
    <row r="121" spans="47:53" ht="18" hidden="1" customHeight="1" x14ac:dyDescent="0.25">
      <c r="AU121" s="14">
        <v>33</v>
      </c>
      <c r="AV121" s="15" t="s">
        <v>284</v>
      </c>
      <c r="AW121" s="15" t="s">
        <v>56</v>
      </c>
    </row>
    <row r="122" spans="47:53" ht="18" hidden="1" customHeight="1" x14ac:dyDescent="0.25">
      <c r="AU122" s="14">
        <v>34</v>
      </c>
      <c r="AV122" s="15" t="s">
        <v>285</v>
      </c>
      <c r="AW122" s="15" t="s">
        <v>31</v>
      </c>
    </row>
    <row r="123" spans="47:53" ht="18" hidden="1" customHeight="1" x14ac:dyDescent="0.25">
      <c r="AU123" s="14">
        <v>35</v>
      </c>
      <c r="AV123" s="15" t="s">
        <v>286</v>
      </c>
      <c r="AW123" s="15" t="s">
        <v>35</v>
      </c>
    </row>
    <row r="124" spans="47:53" ht="18" hidden="1" customHeight="1" x14ac:dyDescent="0.25">
      <c r="AU124" s="14">
        <v>36</v>
      </c>
      <c r="AV124" s="15" t="s">
        <v>287</v>
      </c>
      <c r="AW124" s="15" t="s">
        <v>57</v>
      </c>
    </row>
    <row r="125" spans="47:53" ht="18" hidden="1" customHeight="1" x14ac:dyDescent="0.25">
      <c r="AU125" s="14">
        <v>37</v>
      </c>
      <c r="AV125" s="15" t="s">
        <v>288</v>
      </c>
      <c r="AW125" s="15" t="s">
        <v>58</v>
      </c>
    </row>
    <row r="126" spans="47:53" ht="18" hidden="1" customHeight="1" x14ac:dyDescent="0.25">
      <c r="AU126" s="14">
        <v>38</v>
      </c>
      <c r="AV126" s="15" t="s">
        <v>289</v>
      </c>
      <c r="AW126" s="15" t="s">
        <v>59</v>
      </c>
    </row>
    <row r="127" spans="47:53" ht="18" hidden="1" customHeight="1" x14ac:dyDescent="0.25">
      <c r="AU127" s="14">
        <v>39</v>
      </c>
      <c r="AV127" s="15" t="s">
        <v>290</v>
      </c>
      <c r="AW127" s="15" t="s">
        <v>60</v>
      </c>
    </row>
    <row r="128" spans="47:53" ht="18" hidden="1" customHeight="1" x14ac:dyDescent="0.25">
      <c r="AU128" s="14">
        <v>40</v>
      </c>
      <c r="AV128" s="15" t="s">
        <v>291</v>
      </c>
      <c r="AW128" s="15" t="s">
        <v>61</v>
      </c>
    </row>
    <row r="129" spans="47:49" ht="18" hidden="1" customHeight="1" x14ac:dyDescent="0.25">
      <c r="AU129" s="14">
        <v>41</v>
      </c>
      <c r="AV129" s="15" t="s">
        <v>292</v>
      </c>
      <c r="AW129" s="15" t="s">
        <v>31</v>
      </c>
    </row>
    <row r="130" spans="47:49" ht="18" hidden="1" customHeight="1" x14ac:dyDescent="0.25">
      <c r="AU130" s="14">
        <v>42</v>
      </c>
      <c r="AV130" s="15" t="s">
        <v>293</v>
      </c>
      <c r="AW130" s="15" t="s">
        <v>38</v>
      </c>
    </row>
    <row r="131" spans="47:49" ht="18" hidden="1" customHeight="1" x14ac:dyDescent="0.25">
      <c r="AU131" s="14">
        <v>43</v>
      </c>
      <c r="AV131" s="15" t="s">
        <v>294</v>
      </c>
      <c r="AW131" s="15" t="s">
        <v>37</v>
      </c>
    </row>
    <row r="132" spans="47:49" ht="18" hidden="1" customHeight="1" x14ac:dyDescent="0.25">
      <c r="AU132" s="14">
        <v>44</v>
      </c>
      <c r="AV132" s="15" t="s">
        <v>295</v>
      </c>
      <c r="AW132" s="15" t="s">
        <v>62</v>
      </c>
    </row>
    <row r="133" spans="47:49" ht="18" hidden="1" customHeight="1" x14ac:dyDescent="0.25">
      <c r="AU133" s="14">
        <v>45</v>
      </c>
      <c r="AV133" s="15" t="s">
        <v>296</v>
      </c>
      <c r="AW133" s="15" t="s">
        <v>31</v>
      </c>
    </row>
    <row r="134" spans="47:49" ht="18" hidden="1" customHeight="1" x14ac:dyDescent="0.25">
      <c r="AU134" s="14">
        <v>46</v>
      </c>
      <c r="AV134" s="15" t="s">
        <v>297</v>
      </c>
      <c r="AW134" s="15" t="s">
        <v>63</v>
      </c>
    </row>
    <row r="135" spans="47:49" ht="18" hidden="1" customHeight="1" x14ac:dyDescent="0.25">
      <c r="AU135" s="14">
        <v>47</v>
      </c>
      <c r="AV135" s="15" t="s">
        <v>298</v>
      </c>
      <c r="AW135" s="15" t="s">
        <v>64</v>
      </c>
    </row>
    <row r="136" spans="47:49" ht="18" hidden="1" customHeight="1" x14ac:dyDescent="0.25">
      <c r="AU136" s="14">
        <v>48</v>
      </c>
      <c r="AV136" s="15" t="s">
        <v>299</v>
      </c>
      <c r="AW136" s="15" t="s">
        <v>65</v>
      </c>
    </row>
    <row r="137" spans="47:49" ht="18" hidden="1" customHeight="1" x14ac:dyDescent="0.25">
      <c r="AU137" s="14">
        <v>49</v>
      </c>
      <c r="AV137" s="15" t="s">
        <v>300</v>
      </c>
      <c r="AW137" s="15" t="s">
        <v>66</v>
      </c>
    </row>
    <row r="138" spans="47:49" ht="18" hidden="1" customHeight="1" x14ac:dyDescent="0.25">
      <c r="AU138" s="14">
        <v>50</v>
      </c>
      <c r="AV138" s="15" t="s">
        <v>301</v>
      </c>
      <c r="AW138" s="15" t="s">
        <v>67</v>
      </c>
    </row>
    <row r="139" spans="47:49" ht="18" hidden="1" customHeight="1" x14ac:dyDescent="0.25">
      <c r="AU139" s="14">
        <v>51</v>
      </c>
      <c r="AV139" s="15" t="s">
        <v>302</v>
      </c>
      <c r="AW139" s="15" t="s">
        <v>68</v>
      </c>
    </row>
    <row r="140" spans="47:49" ht="18" hidden="1" customHeight="1" x14ac:dyDescent="0.25">
      <c r="AU140" s="14">
        <v>52</v>
      </c>
      <c r="AV140" s="15" t="s">
        <v>303</v>
      </c>
      <c r="AW140" s="15" t="s">
        <v>69</v>
      </c>
    </row>
    <row r="141" spans="47:49" ht="18" hidden="1" customHeight="1" x14ac:dyDescent="0.25">
      <c r="AU141" s="14">
        <v>53</v>
      </c>
      <c r="AV141" s="15" t="s">
        <v>304</v>
      </c>
      <c r="AW141" s="15" t="s">
        <v>70</v>
      </c>
    </row>
    <row r="142" spans="47:49" ht="18" hidden="1" customHeight="1" x14ac:dyDescent="0.25">
      <c r="AU142" s="14">
        <v>54</v>
      </c>
      <c r="AV142" s="15" t="s">
        <v>305</v>
      </c>
      <c r="AW142" s="15" t="s">
        <v>71</v>
      </c>
    </row>
    <row r="143" spans="47:49" ht="18" hidden="1" customHeight="1" x14ac:dyDescent="0.25">
      <c r="AU143" s="14">
        <v>55</v>
      </c>
      <c r="AV143" s="15" t="s">
        <v>306</v>
      </c>
      <c r="AW143" s="15" t="s">
        <v>72</v>
      </c>
    </row>
    <row r="144" spans="47:49" ht="18" hidden="1" customHeight="1" x14ac:dyDescent="0.25">
      <c r="AU144" s="14">
        <v>56</v>
      </c>
      <c r="AV144" s="15" t="s">
        <v>307</v>
      </c>
      <c r="AW144" s="15" t="s">
        <v>73</v>
      </c>
    </row>
    <row r="145" spans="47:49" ht="18" hidden="1" customHeight="1" x14ac:dyDescent="0.25">
      <c r="AU145" s="14">
        <v>57</v>
      </c>
      <c r="AV145" s="15" t="s">
        <v>308</v>
      </c>
      <c r="AW145" s="15" t="s">
        <v>74</v>
      </c>
    </row>
    <row r="146" spans="47:49" ht="18" hidden="1" customHeight="1" x14ac:dyDescent="0.25">
      <c r="AU146" s="14">
        <v>58</v>
      </c>
      <c r="AV146" s="15" t="s">
        <v>309</v>
      </c>
      <c r="AW146" s="15" t="s">
        <v>75</v>
      </c>
    </row>
    <row r="147" spans="47:49" ht="18" hidden="1" customHeight="1" x14ac:dyDescent="0.25">
      <c r="AU147" s="14">
        <v>59</v>
      </c>
      <c r="AV147" s="15" t="s">
        <v>310</v>
      </c>
      <c r="AW147" s="15" t="s">
        <v>76</v>
      </c>
    </row>
    <row r="148" spans="47:49" ht="18" hidden="1" customHeight="1" x14ac:dyDescent="0.25">
      <c r="AU148" s="14">
        <v>60</v>
      </c>
      <c r="AV148" s="15" t="s">
        <v>311</v>
      </c>
      <c r="AW148" s="15" t="s">
        <v>39</v>
      </c>
    </row>
    <row r="149" spans="47:49" ht="18" hidden="1" customHeight="1" x14ac:dyDescent="0.25">
      <c r="AU149" s="14">
        <v>61</v>
      </c>
      <c r="AV149" s="15" t="s">
        <v>312</v>
      </c>
      <c r="AW149" s="15" t="s">
        <v>31</v>
      </c>
    </row>
    <row r="150" spans="47:49" ht="18" hidden="1" customHeight="1" x14ac:dyDescent="0.25">
      <c r="AU150" s="14">
        <v>62</v>
      </c>
      <c r="AV150" s="15" t="s">
        <v>313</v>
      </c>
      <c r="AW150" s="15" t="s">
        <v>77</v>
      </c>
    </row>
    <row r="151" spans="47:49" ht="18" hidden="1" customHeight="1" x14ac:dyDescent="0.25">
      <c r="AU151" s="14">
        <v>63</v>
      </c>
      <c r="AV151" s="15" t="s">
        <v>314</v>
      </c>
      <c r="AW151" s="15" t="s">
        <v>72</v>
      </c>
    </row>
    <row r="152" spans="47:49" ht="18" hidden="1" customHeight="1" x14ac:dyDescent="0.25">
      <c r="AU152" s="14">
        <v>64</v>
      </c>
      <c r="AV152" s="15" t="s">
        <v>315</v>
      </c>
      <c r="AW152" s="15" t="s">
        <v>31</v>
      </c>
    </row>
    <row r="153" spans="47:49" ht="18" hidden="1" customHeight="1" x14ac:dyDescent="0.25">
      <c r="AU153" s="14">
        <v>65</v>
      </c>
      <c r="AV153" s="15" t="s">
        <v>316</v>
      </c>
      <c r="AW153" s="15" t="s">
        <v>78</v>
      </c>
    </row>
    <row r="154" spans="47:49" ht="18" hidden="1" customHeight="1" x14ac:dyDescent="0.25">
      <c r="AU154" s="14">
        <v>66</v>
      </c>
      <c r="AV154" s="15" t="s">
        <v>317</v>
      </c>
      <c r="AW154" s="15" t="s">
        <v>46</v>
      </c>
    </row>
    <row r="155" spans="47:49" ht="18" hidden="1" customHeight="1" x14ac:dyDescent="0.25">
      <c r="AU155" s="14">
        <v>67</v>
      </c>
      <c r="AV155" s="15" t="s">
        <v>318</v>
      </c>
      <c r="AW155" s="15" t="s">
        <v>79</v>
      </c>
    </row>
    <row r="156" spans="47:49" ht="18" hidden="1" customHeight="1" x14ac:dyDescent="0.25">
      <c r="AU156" s="14">
        <v>68</v>
      </c>
      <c r="AV156" s="15" t="s">
        <v>319</v>
      </c>
      <c r="AW156" s="15" t="s">
        <v>80</v>
      </c>
    </row>
    <row r="157" spans="47:49" ht="18" hidden="1" customHeight="1" x14ac:dyDescent="0.25">
      <c r="AU157" s="14">
        <v>69</v>
      </c>
      <c r="AV157" s="15" t="s">
        <v>320</v>
      </c>
      <c r="AW157" s="15" t="s">
        <v>81</v>
      </c>
    </row>
    <row r="158" spans="47:49" ht="18" hidden="1" customHeight="1" x14ac:dyDescent="0.25">
      <c r="AU158" s="14">
        <v>70</v>
      </c>
      <c r="AV158" s="15" t="s">
        <v>321</v>
      </c>
      <c r="AW158" s="15" t="s">
        <v>45</v>
      </c>
    </row>
    <row r="159" spans="47:49" ht="18" hidden="1" customHeight="1" x14ac:dyDescent="0.25">
      <c r="AU159" s="14">
        <v>71</v>
      </c>
      <c r="AV159" s="15" t="s">
        <v>322</v>
      </c>
      <c r="AW159" s="15" t="s">
        <v>82</v>
      </c>
    </row>
    <row r="160" spans="47:49" ht="18" hidden="1" customHeight="1" x14ac:dyDescent="0.25">
      <c r="AU160" s="14">
        <v>72</v>
      </c>
      <c r="AV160" s="15" t="s">
        <v>323</v>
      </c>
      <c r="AW160" s="15" t="s">
        <v>83</v>
      </c>
    </row>
    <row r="161" spans="47:49" ht="18" hidden="1" customHeight="1" x14ac:dyDescent="0.25">
      <c r="AU161" s="14">
        <v>73</v>
      </c>
      <c r="AV161" s="15" t="s">
        <v>324</v>
      </c>
      <c r="AW161" s="15" t="s">
        <v>84</v>
      </c>
    </row>
    <row r="162" spans="47:49" ht="18" hidden="1" customHeight="1" x14ac:dyDescent="0.25">
      <c r="AU162" s="14">
        <v>74</v>
      </c>
      <c r="AV162" s="15" t="s">
        <v>325</v>
      </c>
      <c r="AW162" s="15" t="s">
        <v>85</v>
      </c>
    </row>
    <row r="163" spans="47:49" ht="18" hidden="1" customHeight="1" x14ac:dyDescent="0.25">
      <c r="AU163" s="14">
        <v>75</v>
      </c>
      <c r="AV163" s="15" t="s">
        <v>326</v>
      </c>
      <c r="AW163" s="15" t="s">
        <v>86</v>
      </c>
    </row>
    <row r="164" spans="47:49" ht="18" hidden="1" customHeight="1" x14ac:dyDescent="0.25">
      <c r="AU164" s="14">
        <v>76</v>
      </c>
      <c r="AV164" s="15" t="s">
        <v>327</v>
      </c>
      <c r="AW164" s="15" t="s">
        <v>31</v>
      </c>
    </row>
    <row r="165" spans="47:49" ht="18" hidden="1" customHeight="1" x14ac:dyDescent="0.25">
      <c r="AU165" s="14">
        <v>77</v>
      </c>
      <c r="AV165" s="15" t="s">
        <v>328</v>
      </c>
      <c r="AW165" s="15" t="s">
        <v>87</v>
      </c>
    </row>
    <row r="166" spans="47:49" ht="18" hidden="1" customHeight="1" x14ac:dyDescent="0.25">
      <c r="AU166" s="14">
        <v>78</v>
      </c>
      <c r="AV166" s="15" t="s">
        <v>329</v>
      </c>
      <c r="AW166" s="15" t="s">
        <v>63</v>
      </c>
    </row>
    <row r="167" spans="47:49" ht="18" hidden="1" customHeight="1" x14ac:dyDescent="0.25">
      <c r="AU167" s="14">
        <v>79</v>
      </c>
      <c r="AV167" s="15" t="s">
        <v>330</v>
      </c>
      <c r="AW167" s="15" t="s">
        <v>88</v>
      </c>
    </row>
    <row r="168" spans="47:49" ht="18" hidden="1" customHeight="1" x14ac:dyDescent="0.25">
      <c r="AU168" s="14">
        <v>80</v>
      </c>
      <c r="AV168" s="15" t="s">
        <v>331</v>
      </c>
      <c r="AW168" s="15" t="s">
        <v>89</v>
      </c>
    </row>
    <row r="169" spans="47:49" ht="18" hidden="1" customHeight="1" x14ac:dyDescent="0.25">
      <c r="AU169" s="14">
        <v>81</v>
      </c>
      <c r="AV169" s="15" t="s">
        <v>332</v>
      </c>
      <c r="AW169" s="15" t="s">
        <v>90</v>
      </c>
    </row>
    <row r="170" spans="47:49" ht="18" hidden="1" customHeight="1" x14ac:dyDescent="0.25">
      <c r="AU170" s="14">
        <v>82</v>
      </c>
      <c r="AV170" s="15" t="s">
        <v>333</v>
      </c>
      <c r="AW170" s="15" t="s">
        <v>91</v>
      </c>
    </row>
    <row r="171" spans="47:49" ht="18" hidden="1" customHeight="1" x14ac:dyDescent="0.25">
      <c r="AU171" s="14">
        <v>83</v>
      </c>
      <c r="AV171" s="15" t="s">
        <v>334</v>
      </c>
      <c r="AW171" s="15" t="s">
        <v>92</v>
      </c>
    </row>
    <row r="172" spans="47:49" ht="18" hidden="1" customHeight="1" x14ac:dyDescent="0.25">
      <c r="AU172" s="14">
        <v>84</v>
      </c>
      <c r="AV172" s="15" t="s">
        <v>335</v>
      </c>
      <c r="AW172" s="15" t="s">
        <v>93</v>
      </c>
    </row>
    <row r="173" spans="47:49" ht="18" hidden="1" customHeight="1" x14ac:dyDescent="0.25">
      <c r="AU173" s="14">
        <v>85</v>
      </c>
      <c r="AV173" s="15" t="s">
        <v>336</v>
      </c>
      <c r="AW173" s="15" t="s">
        <v>31</v>
      </c>
    </row>
    <row r="174" spans="47:49" ht="18" hidden="1" customHeight="1" x14ac:dyDescent="0.25">
      <c r="AU174" s="14">
        <v>86</v>
      </c>
      <c r="AV174" s="15" t="s">
        <v>337</v>
      </c>
      <c r="AW174" s="15" t="s">
        <v>94</v>
      </c>
    </row>
    <row r="175" spans="47:49" ht="18" hidden="1" customHeight="1" x14ac:dyDescent="0.25">
      <c r="AU175" s="14">
        <v>87</v>
      </c>
      <c r="AV175" s="15" t="s">
        <v>338</v>
      </c>
      <c r="AW175" s="15" t="s">
        <v>95</v>
      </c>
    </row>
    <row r="176" spans="47:49" ht="18" hidden="1" customHeight="1" x14ac:dyDescent="0.25">
      <c r="AU176" s="14">
        <v>88</v>
      </c>
      <c r="AV176" s="15" t="s">
        <v>339</v>
      </c>
      <c r="AW176" s="15" t="s">
        <v>96</v>
      </c>
    </row>
    <row r="177" spans="47:49" ht="18" hidden="1" customHeight="1" x14ac:dyDescent="0.25">
      <c r="AU177" s="14">
        <v>89</v>
      </c>
      <c r="AV177" s="15" t="s">
        <v>340</v>
      </c>
      <c r="AW177" s="15" t="s">
        <v>97</v>
      </c>
    </row>
    <row r="178" spans="47:49" ht="18" hidden="1" customHeight="1" x14ac:dyDescent="0.25">
      <c r="AU178" s="14">
        <v>90</v>
      </c>
      <c r="AV178" s="15" t="s">
        <v>341</v>
      </c>
      <c r="AW178" s="15" t="s">
        <v>45</v>
      </c>
    </row>
    <row r="179" spans="47:49" ht="18" hidden="1" customHeight="1" x14ac:dyDescent="0.25">
      <c r="AU179" s="14">
        <v>91</v>
      </c>
      <c r="AV179" s="15" t="s">
        <v>342</v>
      </c>
      <c r="AW179" s="15" t="s">
        <v>98</v>
      </c>
    </row>
    <row r="180" spans="47:49" ht="18" hidden="1" customHeight="1" x14ac:dyDescent="0.25">
      <c r="AU180" s="14">
        <v>92</v>
      </c>
      <c r="AV180" s="15" t="s">
        <v>343</v>
      </c>
      <c r="AW180" s="15" t="s">
        <v>99</v>
      </c>
    </row>
    <row r="181" spans="47:49" ht="18" hidden="1" customHeight="1" x14ac:dyDescent="0.25">
      <c r="AU181" s="14">
        <v>93</v>
      </c>
      <c r="AV181" s="15" t="s">
        <v>344</v>
      </c>
      <c r="AW181" s="15" t="s">
        <v>96</v>
      </c>
    </row>
    <row r="182" spans="47:49" ht="18" hidden="1" customHeight="1" x14ac:dyDescent="0.25">
      <c r="AU182" s="14">
        <v>94</v>
      </c>
      <c r="AV182" s="15" t="s">
        <v>345</v>
      </c>
      <c r="AW182" s="15" t="s">
        <v>100</v>
      </c>
    </row>
    <row r="183" spans="47:49" ht="18" hidden="1" customHeight="1" x14ac:dyDescent="0.25">
      <c r="AU183" s="14">
        <v>95</v>
      </c>
      <c r="AV183" s="15" t="s">
        <v>346</v>
      </c>
      <c r="AW183" s="15" t="s">
        <v>101</v>
      </c>
    </row>
    <row r="184" spans="47:49" ht="18" hidden="1" customHeight="1" x14ac:dyDescent="0.25">
      <c r="AU184" s="14">
        <v>96</v>
      </c>
      <c r="AV184" s="15" t="s">
        <v>347</v>
      </c>
      <c r="AW184" s="15" t="s">
        <v>102</v>
      </c>
    </row>
    <row r="185" spans="47:49" ht="18" hidden="1" customHeight="1" x14ac:dyDescent="0.25">
      <c r="AU185" s="14">
        <v>97</v>
      </c>
      <c r="AV185" s="15" t="s">
        <v>348</v>
      </c>
      <c r="AW185" s="15" t="s">
        <v>103</v>
      </c>
    </row>
    <row r="186" spans="47:49" ht="18" hidden="1" customHeight="1" x14ac:dyDescent="0.25">
      <c r="AU186" s="14">
        <v>98</v>
      </c>
      <c r="AV186" s="15" t="s">
        <v>349</v>
      </c>
      <c r="AW186" s="15" t="s">
        <v>104</v>
      </c>
    </row>
    <row r="187" spans="47:49" ht="18" hidden="1" customHeight="1" x14ac:dyDescent="0.25">
      <c r="AU187" s="14">
        <v>99</v>
      </c>
      <c r="AV187" s="15" t="s">
        <v>350</v>
      </c>
      <c r="AW187" s="15" t="s">
        <v>105</v>
      </c>
    </row>
    <row r="188" spans="47:49" ht="18" hidden="1" customHeight="1" x14ac:dyDescent="0.25">
      <c r="AU188" s="14">
        <v>100</v>
      </c>
      <c r="AV188" s="15" t="s">
        <v>351</v>
      </c>
      <c r="AW188" s="15" t="s">
        <v>106</v>
      </c>
    </row>
    <row r="189" spans="47:49" ht="18" hidden="1" customHeight="1" x14ac:dyDescent="0.25">
      <c r="AU189" s="14">
        <v>101</v>
      </c>
      <c r="AV189" s="15" t="s">
        <v>352</v>
      </c>
      <c r="AW189" s="15" t="s">
        <v>107</v>
      </c>
    </row>
    <row r="190" spans="47:49" ht="18" hidden="1" customHeight="1" x14ac:dyDescent="0.25">
      <c r="AU190" s="14">
        <v>102</v>
      </c>
      <c r="AV190" s="15" t="s">
        <v>353</v>
      </c>
      <c r="AW190" s="15" t="s">
        <v>108</v>
      </c>
    </row>
    <row r="191" spans="47:49" ht="18" hidden="1" customHeight="1" x14ac:dyDescent="0.25">
      <c r="AU191" s="14">
        <v>103</v>
      </c>
      <c r="AV191" s="15" t="s">
        <v>354</v>
      </c>
      <c r="AW191" s="15" t="s">
        <v>109</v>
      </c>
    </row>
    <row r="192" spans="47:49" ht="18" hidden="1" customHeight="1" x14ac:dyDescent="0.25">
      <c r="AU192" s="14">
        <v>104</v>
      </c>
      <c r="AV192" s="15" t="s">
        <v>355</v>
      </c>
      <c r="AW192" s="15" t="s">
        <v>110</v>
      </c>
    </row>
    <row r="193" spans="47:49" ht="18" hidden="1" customHeight="1" x14ac:dyDescent="0.25">
      <c r="AU193" s="14">
        <v>105</v>
      </c>
      <c r="AV193" s="15" t="s">
        <v>356</v>
      </c>
      <c r="AW193" s="15" t="s">
        <v>111</v>
      </c>
    </row>
    <row r="194" spans="47:49" ht="18" hidden="1" customHeight="1" x14ac:dyDescent="0.25">
      <c r="AU194" s="14">
        <v>106</v>
      </c>
      <c r="AV194" s="15" t="s">
        <v>357</v>
      </c>
      <c r="AW194" s="15" t="s">
        <v>49</v>
      </c>
    </row>
    <row r="195" spans="47:49" ht="18" hidden="1" customHeight="1" x14ac:dyDescent="0.25">
      <c r="AU195" s="14">
        <v>107</v>
      </c>
      <c r="AV195" s="15" t="s">
        <v>358</v>
      </c>
      <c r="AW195" s="15" t="s">
        <v>112</v>
      </c>
    </row>
    <row r="196" spans="47:49" ht="18" hidden="1" customHeight="1" x14ac:dyDescent="0.25">
      <c r="AU196" s="14">
        <v>108</v>
      </c>
      <c r="AV196" s="15" t="s">
        <v>359</v>
      </c>
      <c r="AW196" s="15" t="s">
        <v>113</v>
      </c>
    </row>
    <row r="197" spans="47:49" ht="18" hidden="1" customHeight="1" x14ac:dyDescent="0.25">
      <c r="AU197" s="14">
        <v>109</v>
      </c>
      <c r="AV197" s="15" t="s">
        <v>360</v>
      </c>
      <c r="AW197" s="15" t="s">
        <v>63</v>
      </c>
    </row>
    <row r="198" spans="47:49" ht="18" hidden="1" customHeight="1" x14ac:dyDescent="0.25">
      <c r="AU198" s="14">
        <v>110</v>
      </c>
      <c r="AV198" s="15" t="s">
        <v>361</v>
      </c>
      <c r="AW198" s="15" t="s">
        <v>114</v>
      </c>
    </row>
    <row r="199" spans="47:49" ht="18" hidden="1" customHeight="1" x14ac:dyDescent="0.25">
      <c r="AU199" s="14">
        <v>111</v>
      </c>
      <c r="AV199" s="15" t="s">
        <v>115</v>
      </c>
      <c r="AW199" s="15" t="s">
        <v>31</v>
      </c>
    </row>
    <row r="200" spans="47:49" ht="18" hidden="1" customHeight="1" x14ac:dyDescent="0.25">
      <c r="AU200" s="14">
        <v>112</v>
      </c>
      <c r="AV200" s="15" t="s">
        <v>362</v>
      </c>
      <c r="AW200" s="15" t="s">
        <v>68</v>
      </c>
    </row>
    <row r="201" spans="47:49" ht="18" hidden="1" customHeight="1" x14ac:dyDescent="0.25">
      <c r="AU201" s="14">
        <v>113</v>
      </c>
      <c r="AV201" s="15" t="s">
        <v>363</v>
      </c>
      <c r="AW201" s="15" t="s">
        <v>116</v>
      </c>
    </row>
    <row r="202" spans="47:49" ht="18" hidden="1" customHeight="1" x14ac:dyDescent="0.25">
      <c r="AU202" s="14">
        <v>114</v>
      </c>
      <c r="AV202" s="15" t="s">
        <v>117</v>
      </c>
      <c r="AW202" s="15" t="s">
        <v>38</v>
      </c>
    </row>
    <row r="203" spans="47:49" ht="18" hidden="1" customHeight="1" x14ac:dyDescent="0.25">
      <c r="AU203" s="14">
        <v>115</v>
      </c>
      <c r="AV203" s="15" t="s">
        <v>364</v>
      </c>
      <c r="AW203" s="15" t="s">
        <v>118</v>
      </c>
    </row>
    <row r="204" spans="47:49" ht="18" hidden="1" customHeight="1" x14ac:dyDescent="0.25">
      <c r="AU204" s="14">
        <v>116</v>
      </c>
      <c r="AV204" s="15" t="s">
        <v>365</v>
      </c>
      <c r="AW204" s="15" t="s">
        <v>119</v>
      </c>
    </row>
    <row r="205" spans="47:49" ht="18" hidden="1" customHeight="1" x14ac:dyDescent="0.25">
      <c r="AU205" s="14">
        <v>117</v>
      </c>
      <c r="AV205" s="15" t="s">
        <v>366</v>
      </c>
      <c r="AW205" s="15" t="s">
        <v>120</v>
      </c>
    </row>
    <row r="206" spans="47:49" ht="18" hidden="1" customHeight="1" x14ac:dyDescent="0.25">
      <c r="AU206" s="14">
        <v>118</v>
      </c>
      <c r="AV206" s="15" t="s">
        <v>367</v>
      </c>
      <c r="AW206" s="15" t="s">
        <v>31</v>
      </c>
    </row>
    <row r="207" spans="47:49" ht="18" hidden="1" customHeight="1" x14ac:dyDescent="0.25">
      <c r="AU207" s="14">
        <v>119</v>
      </c>
      <c r="AV207" s="15" t="s">
        <v>368</v>
      </c>
      <c r="AW207" s="15" t="s">
        <v>96</v>
      </c>
    </row>
    <row r="208" spans="47:49" ht="18" hidden="1" customHeight="1" x14ac:dyDescent="0.25">
      <c r="AU208" s="14">
        <v>120</v>
      </c>
      <c r="AV208" s="15" t="s">
        <v>369</v>
      </c>
      <c r="AW208" s="15" t="s">
        <v>39</v>
      </c>
    </row>
    <row r="209" spans="47:49" ht="18" hidden="1" customHeight="1" x14ac:dyDescent="0.25">
      <c r="AU209" s="14">
        <v>121</v>
      </c>
      <c r="AV209" s="15" t="s">
        <v>370</v>
      </c>
      <c r="AW209" s="15" t="s">
        <v>104</v>
      </c>
    </row>
    <row r="210" spans="47:49" ht="18" hidden="1" customHeight="1" x14ac:dyDescent="0.25">
      <c r="AU210" s="14">
        <v>122</v>
      </c>
      <c r="AV210" s="15" t="s">
        <v>371</v>
      </c>
      <c r="AW210" s="15" t="s">
        <v>35</v>
      </c>
    </row>
    <row r="211" spans="47:49" ht="18" hidden="1" customHeight="1" x14ac:dyDescent="0.25">
      <c r="AU211" s="14">
        <v>123</v>
      </c>
      <c r="AV211" s="15" t="s">
        <v>121</v>
      </c>
      <c r="AW211" s="15" t="s">
        <v>122</v>
      </c>
    </row>
    <row r="212" spans="47:49" ht="18" hidden="1" customHeight="1" x14ac:dyDescent="0.25">
      <c r="AU212" s="14">
        <v>124</v>
      </c>
      <c r="AV212" s="15" t="s">
        <v>372</v>
      </c>
      <c r="AW212" s="15" t="s">
        <v>123</v>
      </c>
    </row>
    <row r="213" spans="47:49" ht="18" hidden="1" customHeight="1" x14ac:dyDescent="0.25">
      <c r="AU213" s="14">
        <v>125</v>
      </c>
      <c r="AV213" s="15" t="s">
        <v>373</v>
      </c>
      <c r="AW213" s="15" t="s">
        <v>124</v>
      </c>
    </row>
    <row r="214" spans="47:49" ht="18" hidden="1" customHeight="1" x14ac:dyDescent="0.25">
      <c r="AU214" s="14">
        <v>126</v>
      </c>
      <c r="AV214" s="15" t="s">
        <v>125</v>
      </c>
      <c r="AW214" s="15" t="s">
        <v>40</v>
      </c>
    </row>
    <row r="215" spans="47:49" ht="18" hidden="1" customHeight="1" x14ac:dyDescent="0.25">
      <c r="AU215" s="14">
        <v>127</v>
      </c>
      <c r="AV215" s="15" t="s">
        <v>374</v>
      </c>
      <c r="AW215" s="15" t="s">
        <v>87</v>
      </c>
    </row>
    <row r="216" spans="47:49" ht="18" hidden="1" customHeight="1" x14ac:dyDescent="0.25">
      <c r="AU216" s="14">
        <v>128</v>
      </c>
      <c r="AV216" s="15" t="s">
        <v>375</v>
      </c>
      <c r="AW216" s="15" t="s">
        <v>116</v>
      </c>
    </row>
    <row r="217" spans="47:49" ht="18" hidden="1" customHeight="1" x14ac:dyDescent="0.25">
      <c r="AU217" s="14">
        <v>129</v>
      </c>
      <c r="AV217" s="15" t="s">
        <v>376</v>
      </c>
      <c r="AW217" s="15" t="s">
        <v>126</v>
      </c>
    </row>
    <row r="218" spans="47:49" ht="18" hidden="1" customHeight="1" x14ac:dyDescent="0.25">
      <c r="AU218" s="14">
        <v>130</v>
      </c>
      <c r="AV218" s="15" t="s">
        <v>127</v>
      </c>
      <c r="AW218" s="15" t="s">
        <v>54</v>
      </c>
    </row>
    <row r="219" spans="47:49" ht="18" hidden="1" customHeight="1" x14ac:dyDescent="0.25">
      <c r="AU219" s="14">
        <v>131</v>
      </c>
      <c r="AV219" s="15" t="s">
        <v>377</v>
      </c>
      <c r="AW219" s="15" t="s">
        <v>70</v>
      </c>
    </row>
    <row r="220" spans="47:49" ht="18" hidden="1" customHeight="1" x14ac:dyDescent="0.25">
      <c r="AU220" s="14">
        <v>132</v>
      </c>
      <c r="AV220" s="15" t="s">
        <v>378</v>
      </c>
      <c r="AW220" s="15" t="s">
        <v>107</v>
      </c>
    </row>
    <row r="221" spans="47:49" ht="18" hidden="1" customHeight="1" x14ac:dyDescent="0.25">
      <c r="AU221" s="14">
        <v>133</v>
      </c>
      <c r="AV221" s="15" t="s">
        <v>128</v>
      </c>
      <c r="AW221" s="15" t="s">
        <v>80</v>
      </c>
    </row>
    <row r="222" spans="47:49" ht="18" hidden="1" customHeight="1" x14ac:dyDescent="0.25">
      <c r="AU222" s="14">
        <v>134</v>
      </c>
      <c r="AV222" s="15" t="s">
        <v>379</v>
      </c>
      <c r="AW222" s="15" t="s">
        <v>31</v>
      </c>
    </row>
    <row r="223" spans="47:49" ht="18" hidden="1" customHeight="1" x14ac:dyDescent="0.25">
      <c r="AU223" s="14">
        <v>135</v>
      </c>
      <c r="AV223" s="15" t="s">
        <v>380</v>
      </c>
      <c r="AW223" s="15" t="s">
        <v>129</v>
      </c>
    </row>
    <row r="224" spans="47:49" ht="18" hidden="1" customHeight="1" x14ac:dyDescent="0.25">
      <c r="AU224" s="14">
        <v>136</v>
      </c>
      <c r="AV224" s="15" t="s">
        <v>381</v>
      </c>
      <c r="AW224" s="15" t="s">
        <v>130</v>
      </c>
    </row>
    <row r="225" spans="47:49" ht="18" hidden="1" customHeight="1" x14ac:dyDescent="0.25">
      <c r="AU225" s="14">
        <v>137</v>
      </c>
      <c r="AV225" s="15" t="s">
        <v>382</v>
      </c>
      <c r="AW225" s="15" t="s">
        <v>31</v>
      </c>
    </row>
    <row r="226" spans="47:49" ht="18" hidden="1" customHeight="1" x14ac:dyDescent="0.25">
      <c r="AU226" s="14">
        <v>138</v>
      </c>
      <c r="AV226" s="15" t="s">
        <v>383</v>
      </c>
      <c r="AW226" s="15" t="s">
        <v>131</v>
      </c>
    </row>
    <row r="227" spans="47:49" ht="18" hidden="1" customHeight="1" x14ac:dyDescent="0.25">
      <c r="AU227" s="14">
        <v>139</v>
      </c>
      <c r="AV227" s="15" t="s">
        <v>384</v>
      </c>
      <c r="AW227" s="15" t="s">
        <v>132</v>
      </c>
    </row>
    <row r="228" spans="47:49" ht="18" hidden="1" customHeight="1" x14ac:dyDescent="0.25">
      <c r="AU228" s="14">
        <v>140</v>
      </c>
      <c r="AV228" s="15" t="s">
        <v>385</v>
      </c>
      <c r="AW228" s="15" t="s">
        <v>133</v>
      </c>
    </row>
    <row r="229" spans="47:49" ht="18" hidden="1" customHeight="1" x14ac:dyDescent="0.25">
      <c r="AU229" s="14">
        <v>141</v>
      </c>
      <c r="AV229" s="15" t="s">
        <v>386</v>
      </c>
      <c r="AW229" s="15" t="s">
        <v>134</v>
      </c>
    </row>
    <row r="230" spans="47:49" ht="18" hidden="1" customHeight="1" x14ac:dyDescent="0.25">
      <c r="AU230" s="14">
        <v>142</v>
      </c>
      <c r="AV230" s="16" t="s">
        <v>387</v>
      </c>
      <c r="AW230" s="15" t="s">
        <v>135</v>
      </c>
    </row>
    <row r="231" spans="47:49" ht="18" hidden="1" customHeight="1" x14ac:dyDescent="0.25">
      <c r="AU231" s="14">
        <v>143</v>
      </c>
      <c r="AV231" s="15" t="s">
        <v>388</v>
      </c>
      <c r="AW231" s="15" t="s">
        <v>136</v>
      </c>
    </row>
    <row r="232" spans="47:49" ht="18" hidden="1" customHeight="1" x14ac:dyDescent="0.25">
      <c r="AU232" s="14">
        <v>144</v>
      </c>
      <c r="AV232" s="15" t="s">
        <v>389</v>
      </c>
      <c r="AW232" s="15" t="s">
        <v>136</v>
      </c>
    </row>
    <row r="233" spans="47:49" ht="18" hidden="1" customHeight="1" x14ac:dyDescent="0.25">
      <c r="AU233" s="14">
        <v>145</v>
      </c>
      <c r="AV233" s="15" t="s">
        <v>137</v>
      </c>
      <c r="AW233" s="15" t="s">
        <v>138</v>
      </c>
    </row>
    <row r="234" spans="47:49" ht="18" hidden="1" customHeight="1" x14ac:dyDescent="0.25">
      <c r="AU234" s="14">
        <v>146</v>
      </c>
      <c r="AV234" s="15" t="s">
        <v>390</v>
      </c>
      <c r="AW234" s="15" t="s">
        <v>139</v>
      </c>
    </row>
    <row r="235" spans="47:49" ht="18" hidden="1" customHeight="1" x14ac:dyDescent="0.25">
      <c r="AU235" s="14">
        <v>147</v>
      </c>
      <c r="AV235" s="15" t="s">
        <v>391</v>
      </c>
      <c r="AW235" s="15" t="s">
        <v>140</v>
      </c>
    </row>
    <row r="236" spans="47:49" ht="18" hidden="1" customHeight="1" x14ac:dyDescent="0.25">
      <c r="AU236" s="14">
        <v>148</v>
      </c>
      <c r="AV236" s="15" t="s">
        <v>392</v>
      </c>
      <c r="AW236" s="15" t="s">
        <v>141</v>
      </c>
    </row>
    <row r="237" spans="47:49" ht="18" hidden="1" customHeight="1" x14ac:dyDescent="0.25">
      <c r="AU237" s="14">
        <v>149</v>
      </c>
      <c r="AV237" s="15" t="s">
        <v>393</v>
      </c>
      <c r="AW237" s="15" t="s">
        <v>142</v>
      </c>
    </row>
    <row r="238" spans="47:49" ht="18" hidden="1" customHeight="1" x14ac:dyDescent="0.25">
      <c r="AU238" s="14">
        <v>150</v>
      </c>
      <c r="AV238" s="15" t="s">
        <v>394</v>
      </c>
      <c r="AW238" s="15" t="s">
        <v>143</v>
      </c>
    </row>
    <row r="239" spans="47:49" ht="18" hidden="1" customHeight="1" x14ac:dyDescent="0.25">
      <c r="AU239" s="14">
        <v>151</v>
      </c>
      <c r="AV239" s="15" t="s">
        <v>395</v>
      </c>
      <c r="AW239" s="15" t="s">
        <v>144</v>
      </c>
    </row>
    <row r="240" spans="47:49" ht="18" hidden="1" customHeight="1" x14ac:dyDescent="0.25">
      <c r="AU240" s="14">
        <v>152</v>
      </c>
      <c r="AV240" s="15" t="s">
        <v>396</v>
      </c>
      <c r="AW240" s="15" t="s">
        <v>145</v>
      </c>
    </row>
    <row r="241" spans="47:49" ht="18" hidden="1" customHeight="1" x14ac:dyDescent="0.25">
      <c r="AU241" s="14">
        <v>153</v>
      </c>
      <c r="AV241" s="15" t="s">
        <v>397</v>
      </c>
      <c r="AW241" s="15" t="s">
        <v>126</v>
      </c>
    </row>
    <row r="242" spans="47:49" ht="18" hidden="1" customHeight="1" x14ac:dyDescent="0.25">
      <c r="AU242" s="14">
        <v>154</v>
      </c>
      <c r="AV242" s="15" t="s">
        <v>398</v>
      </c>
      <c r="AW242" s="15" t="s">
        <v>31</v>
      </c>
    </row>
    <row r="243" spans="47:49" ht="18" hidden="1" customHeight="1" x14ac:dyDescent="0.25">
      <c r="AU243" s="14">
        <v>155</v>
      </c>
      <c r="AV243" s="15" t="s">
        <v>399</v>
      </c>
      <c r="AW243" s="15" t="s">
        <v>146</v>
      </c>
    </row>
    <row r="244" spans="47:49" ht="18" hidden="1" customHeight="1" x14ac:dyDescent="0.25">
      <c r="AU244" s="14">
        <v>156</v>
      </c>
      <c r="AV244" s="15" t="s">
        <v>400</v>
      </c>
      <c r="AW244" s="15" t="s">
        <v>147</v>
      </c>
    </row>
    <row r="245" spans="47:49" ht="18" hidden="1" customHeight="1" x14ac:dyDescent="0.25">
      <c r="AU245" s="14">
        <v>157</v>
      </c>
      <c r="AV245" s="15" t="s">
        <v>148</v>
      </c>
      <c r="AW245" s="15" t="s">
        <v>55</v>
      </c>
    </row>
    <row r="246" spans="47:49" ht="18" hidden="1" customHeight="1" x14ac:dyDescent="0.25">
      <c r="AU246" s="14">
        <v>158</v>
      </c>
      <c r="AV246" s="15" t="s">
        <v>401</v>
      </c>
      <c r="AW246" s="15" t="s">
        <v>149</v>
      </c>
    </row>
    <row r="247" spans="47:49" ht="18" hidden="1" customHeight="1" x14ac:dyDescent="0.25">
      <c r="AU247" s="14">
        <v>159</v>
      </c>
      <c r="AV247" s="15" t="s">
        <v>402</v>
      </c>
      <c r="AW247" s="15" t="s">
        <v>31</v>
      </c>
    </row>
    <row r="248" spans="47:49" ht="18" hidden="1" customHeight="1" x14ac:dyDescent="0.25">
      <c r="AU248" s="14">
        <v>160</v>
      </c>
      <c r="AV248" s="15" t="s">
        <v>403</v>
      </c>
      <c r="AW248" s="15" t="s">
        <v>42</v>
      </c>
    </row>
    <row r="249" spans="47:49" ht="18" hidden="1" customHeight="1" x14ac:dyDescent="0.25">
      <c r="AU249" s="14">
        <v>161</v>
      </c>
      <c r="AV249" s="15" t="s">
        <v>404</v>
      </c>
      <c r="AW249" s="15" t="s">
        <v>150</v>
      </c>
    </row>
    <row r="250" spans="47:49" ht="18" hidden="1" customHeight="1" x14ac:dyDescent="0.25">
      <c r="AU250" s="14">
        <v>162</v>
      </c>
      <c r="AV250" s="15" t="s">
        <v>405</v>
      </c>
      <c r="AW250" s="15" t="s">
        <v>151</v>
      </c>
    </row>
    <row r="251" spans="47:49" ht="18" hidden="1" customHeight="1" x14ac:dyDescent="0.25">
      <c r="AU251" s="14">
        <v>163</v>
      </c>
      <c r="AV251" s="15" t="s">
        <v>406</v>
      </c>
      <c r="AW251" s="15" t="s">
        <v>102</v>
      </c>
    </row>
    <row r="252" spans="47:49" ht="18" hidden="1" customHeight="1" x14ac:dyDescent="0.25">
      <c r="AU252" s="14">
        <v>164</v>
      </c>
      <c r="AV252" s="15" t="s">
        <v>407</v>
      </c>
      <c r="AW252" s="15" t="s">
        <v>152</v>
      </c>
    </row>
    <row r="253" spans="47:49" ht="18" hidden="1" customHeight="1" x14ac:dyDescent="0.25">
      <c r="AU253" s="14">
        <v>165</v>
      </c>
      <c r="AV253" s="15" t="s">
        <v>408</v>
      </c>
      <c r="AW253" s="15" t="s">
        <v>153</v>
      </c>
    </row>
    <row r="254" spans="47:49" ht="18" hidden="1" customHeight="1" x14ac:dyDescent="0.25">
      <c r="AU254" s="14">
        <v>166</v>
      </c>
      <c r="AV254" s="15" t="s">
        <v>409</v>
      </c>
      <c r="AW254" s="15" t="s">
        <v>154</v>
      </c>
    </row>
    <row r="255" spans="47:49" ht="18" hidden="1" customHeight="1" x14ac:dyDescent="0.25">
      <c r="AU255" s="14">
        <v>167</v>
      </c>
      <c r="AV255" s="15" t="s">
        <v>410</v>
      </c>
      <c r="AW255" s="15" t="s">
        <v>155</v>
      </c>
    </row>
    <row r="256" spans="47:49" ht="18" hidden="1" customHeight="1" x14ac:dyDescent="0.25">
      <c r="AU256" s="14">
        <v>168</v>
      </c>
      <c r="AV256" s="15" t="s">
        <v>411</v>
      </c>
      <c r="AW256" s="15" t="s">
        <v>41</v>
      </c>
    </row>
    <row r="257" spans="47:49" ht="18" hidden="1" customHeight="1" x14ac:dyDescent="0.25">
      <c r="AU257" s="14">
        <v>169</v>
      </c>
      <c r="AV257" s="15" t="s">
        <v>412</v>
      </c>
      <c r="AW257" s="15" t="s">
        <v>31</v>
      </c>
    </row>
    <row r="258" spans="47:49" ht="18" hidden="1" customHeight="1" x14ac:dyDescent="0.25">
      <c r="AU258" s="14">
        <v>170</v>
      </c>
      <c r="AV258" s="15" t="s">
        <v>413</v>
      </c>
      <c r="AW258" s="15" t="s">
        <v>156</v>
      </c>
    </row>
    <row r="259" spans="47:49" ht="18" hidden="1" customHeight="1" x14ac:dyDescent="0.25">
      <c r="AU259" s="14">
        <v>171</v>
      </c>
      <c r="AV259" s="15" t="s">
        <v>414</v>
      </c>
      <c r="AW259" s="15" t="s">
        <v>84</v>
      </c>
    </row>
    <row r="260" spans="47:49" ht="18" hidden="1" customHeight="1" x14ac:dyDescent="0.25">
      <c r="AU260" s="14">
        <v>172</v>
      </c>
      <c r="AV260" s="15" t="s">
        <v>415</v>
      </c>
      <c r="AW260" s="15" t="s">
        <v>31</v>
      </c>
    </row>
    <row r="261" spans="47:49" ht="18" hidden="1" customHeight="1" x14ac:dyDescent="0.25">
      <c r="AU261" s="14">
        <v>173</v>
      </c>
      <c r="AV261" s="15" t="s">
        <v>157</v>
      </c>
      <c r="AW261" s="15" t="s">
        <v>158</v>
      </c>
    </row>
    <row r="262" spans="47:49" ht="18" hidden="1" customHeight="1" x14ac:dyDescent="0.25">
      <c r="AU262" s="14">
        <v>174</v>
      </c>
      <c r="AV262" s="15" t="s">
        <v>416</v>
      </c>
      <c r="AW262" s="15" t="s">
        <v>123</v>
      </c>
    </row>
    <row r="263" spans="47:49" ht="18" hidden="1" customHeight="1" x14ac:dyDescent="0.25">
      <c r="AU263" s="14">
        <v>175</v>
      </c>
      <c r="AV263" s="15" t="s">
        <v>417</v>
      </c>
      <c r="AW263" s="15" t="s">
        <v>73</v>
      </c>
    </row>
    <row r="264" spans="47:49" ht="18" hidden="1" customHeight="1" x14ac:dyDescent="0.25">
      <c r="AU264" s="14">
        <v>176</v>
      </c>
      <c r="AV264" s="15" t="s">
        <v>418</v>
      </c>
      <c r="AW264" s="15" t="s">
        <v>159</v>
      </c>
    </row>
    <row r="265" spans="47:49" ht="18" hidden="1" customHeight="1" x14ac:dyDescent="0.25">
      <c r="AU265" s="14">
        <v>177</v>
      </c>
      <c r="AV265" s="15" t="s">
        <v>419</v>
      </c>
      <c r="AW265" s="15" t="s">
        <v>153</v>
      </c>
    </row>
    <row r="266" spans="47:49" ht="18" hidden="1" customHeight="1" x14ac:dyDescent="0.25">
      <c r="AU266" s="14">
        <v>178</v>
      </c>
      <c r="AV266" s="15" t="s">
        <v>420</v>
      </c>
      <c r="AW266" s="15" t="s">
        <v>94</v>
      </c>
    </row>
    <row r="267" spans="47:49" ht="18" hidden="1" customHeight="1" x14ac:dyDescent="0.25">
      <c r="AU267" s="14">
        <v>179</v>
      </c>
      <c r="AV267" s="15" t="s">
        <v>421</v>
      </c>
      <c r="AW267" s="15" t="s">
        <v>160</v>
      </c>
    </row>
    <row r="268" spans="47:49" ht="18" hidden="1" customHeight="1" x14ac:dyDescent="0.25">
      <c r="AU268" s="14">
        <v>180</v>
      </c>
      <c r="AV268" s="15" t="s">
        <v>422</v>
      </c>
      <c r="AW268" s="15" t="s">
        <v>31</v>
      </c>
    </row>
    <row r="269" spans="47:49" ht="18" hidden="1" customHeight="1" x14ac:dyDescent="0.25">
      <c r="AU269" s="14">
        <v>181</v>
      </c>
      <c r="AV269" s="15" t="s">
        <v>423</v>
      </c>
      <c r="AW269" s="15" t="s">
        <v>161</v>
      </c>
    </row>
    <row r="270" spans="47:49" ht="18" hidden="1" customHeight="1" x14ac:dyDescent="0.25">
      <c r="AU270" s="14">
        <v>182</v>
      </c>
      <c r="AV270" s="15" t="s">
        <v>424</v>
      </c>
      <c r="AW270" s="15" t="s">
        <v>71</v>
      </c>
    </row>
    <row r="271" spans="47:49" ht="18" hidden="1" customHeight="1" x14ac:dyDescent="0.25">
      <c r="AU271" s="14">
        <v>183</v>
      </c>
      <c r="AV271" s="15" t="s">
        <v>162</v>
      </c>
      <c r="AW271" s="15" t="s">
        <v>163</v>
      </c>
    </row>
    <row r="272" spans="47:49" ht="18" hidden="1" customHeight="1" x14ac:dyDescent="0.25">
      <c r="AU272" s="14">
        <v>184</v>
      </c>
      <c r="AV272" s="15" t="s">
        <v>425</v>
      </c>
      <c r="AW272" s="15" t="s">
        <v>43</v>
      </c>
    </row>
    <row r="273" spans="47:49" ht="18" hidden="1" customHeight="1" x14ac:dyDescent="0.25">
      <c r="AU273" s="14">
        <v>185</v>
      </c>
      <c r="AV273" s="15" t="s">
        <v>426</v>
      </c>
      <c r="AW273" s="15" t="s">
        <v>31</v>
      </c>
    </row>
    <row r="274" spans="47:49" ht="18" hidden="1" customHeight="1" x14ac:dyDescent="0.25">
      <c r="AU274" s="14">
        <v>186</v>
      </c>
      <c r="AV274" s="15" t="s">
        <v>427</v>
      </c>
      <c r="AW274" s="15" t="s">
        <v>31</v>
      </c>
    </row>
    <row r="275" spans="47:49" ht="18" hidden="1" customHeight="1" x14ac:dyDescent="0.25">
      <c r="AU275" s="14">
        <v>187</v>
      </c>
      <c r="AV275" s="15" t="s">
        <v>428</v>
      </c>
      <c r="AW275" s="15" t="s">
        <v>164</v>
      </c>
    </row>
    <row r="276" spans="47:49" ht="18" hidden="1" customHeight="1" x14ac:dyDescent="0.25">
      <c r="AU276" s="14">
        <v>188</v>
      </c>
      <c r="AV276" s="15" t="s">
        <v>429</v>
      </c>
      <c r="AW276" s="15" t="s">
        <v>165</v>
      </c>
    </row>
    <row r="277" spans="47:49" ht="18" hidden="1" customHeight="1" x14ac:dyDescent="0.25">
      <c r="AU277" s="14">
        <v>189</v>
      </c>
      <c r="AV277" s="15" t="s">
        <v>430</v>
      </c>
      <c r="AW277" s="15" t="s">
        <v>165</v>
      </c>
    </row>
    <row r="278" spans="47:49" ht="18" hidden="1" customHeight="1" x14ac:dyDescent="0.25">
      <c r="AU278" s="14">
        <v>190</v>
      </c>
      <c r="AV278" s="15" t="s">
        <v>431</v>
      </c>
      <c r="AW278" s="15" t="s">
        <v>166</v>
      </c>
    </row>
    <row r="279" spans="47:49" ht="18" hidden="1" customHeight="1" x14ac:dyDescent="0.25">
      <c r="AU279" s="14">
        <v>191</v>
      </c>
      <c r="AV279" s="15" t="s">
        <v>432</v>
      </c>
      <c r="AW279" s="15" t="s">
        <v>167</v>
      </c>
    </row>
    <row r="280" spans="47:49" ht="18" hidden="1" customHeight="1" x14ac:dyDescent="0.25">
      <c r="AU280" s="14">
        <v>192</v>
      </c>
      <c r="AV280" s="15" t="s">
        <v>433</v>
      </c>
      <c r="AW280" s="15" t="s">
        <v>141</v>
      </c>
    </row>
    <row r="281" spans="47:49" ht="18" hidden="1" customHeight="1" x14ac:dyDescent="0.25">
      <c r="AU281" s="14">
        <v>193</v>
      </c>
      <c r="AV281" s="15" t="s">
        <v>434</v>
      </c>
      <c r="AW281" s="15" t="s">
        <v>73</v>
      </c>
    </row>
    <row r="282" spans="47:49" ht="18" hidden="1" customHeight="1" x14ac:dyDescent="0.25">
      <c r="AU282" s="14">
        <v>194</v>
      </c>
      <c r="AV282" s="15" t="s">
        <v>435</v>
      </c>
      <c r="AW282" s="15" t="s">
        <v>168</v>
      </c>
    </row>
    <row r="283" spans="47:49" ht="18" hidden="1" customHeight="1" x14ac:dyDescent="0.25">
      <c r="AU283" s="14">
        <v>195</v>
      </c>
      <c r="AV283" s="15" t="s">
        <v>436</v>
      </c>
      <c r="AW283" s="15" t="s">
        <v>139</v>
      </c>
    </row>
    <row r="284" spans="47:49" ht="18" hidden="1" customHeight="1" x14ac:dyDescent="0.25">
      <c r="AU284" s="14">
        <v>196</v>
      </c>
      <c r="AV284" s="15" t="s">
        <v>437</v>
      </c>
      <c r="AW284" s="15" t="s">
        <v>129</v>
      </c>
    </row>
    <row r="285" spans="47:49" ht="18" hidden="1" customHeight="1" x14ac:dyDescent="0.25">
      <c r="AU285" s="14">
        <v>197</v>
      </c>
      <c r="AV285" s="15" t="s">
        <v>438</v>
      </c>
      <c r="AW285" s="15" t="s">
        <v>169</v>
      </c>
    </row>
    <row r="286" spans="47:49" ht="18" hidden="1" customHeight="1" x14ac:dyDescent="0.25">
      <c r="AU286" s="14">
        <v>198</v>
      </c>
      <c r="AV286" s="15" t="s">
        <v>439</v>
      </c>
      <c r="AW286" s="15" t="s">
        <v>170</v>
      </c>
    </row>
    <row r="287" spans="47:49" ht="18" hidden="1" customHeight="1" x14ac:dyDescent="0.25">
      <c r="AU287" s="14">
        <v>199</v>
      </c>
      <c r="AV287" s="15" t="s">
        <v>440</v>
      </c>
      <c r="AW287" s="15" t="s">
        <v>31</v>
      </c>
    </row>
    <row r="288" spans="47:49" ht="18" hidden="1" customHeight="1" x14ac:dyDescent="0.25">
      <c r="AU288" s="14">
        <v>200</v>
      </c>
      <c r="AV288" s="15" t="s">
        <v>441</v>
      </c>
      <c r="AW288" s="15" t="s">
        <v>31</v>
      </c>
    </row>
    <row r="289" spans="47:49" ht="18" hidden="1" customHeight="1" x14ac:dyDescent="0.25">
      <c r="AU289" s="14">
        <v>201</v>
      </c>
      <c r="AV289" s="15" t="s">
        <v>442</v>
      </c>
      <c r="AW289" s="15" t="s">
        <v>171</v>
      </c>
    </row>
    <row r="290" spans="47:49" ht="18" hidden="1" customHeight="1" x14ac:dyDescent="0.25">
      <c r="AU290" s="14">
        <v>202</v>
      </c>
      <c r="AV290" s="15" t="s">
        <v>443</v>
      </c>
      <c r="AW290" s="15" t="s">
        <v>172</v>
      </c>
    </row>
    <row r="291" spans="47:49" ht="18" hidden="1" customHeight="1" x14ac:dyDescent="0.25">
      <c r="AU291" s="14">
        <v>203</v>
      </c>
      <c r="AV291" s="15" t="s">
        <v>444</v>
      </c>
      <c r="AW291" s="15" t="s">
        <v>173</v>
      </c>
    </row>
    <row r="292" spans="47:49" ht="18" hidden="1" customHeight="1" x14ac:dyDescent="0.25">
      <c r="AU292" s="14">
        <v>204</v>
      </c>
      <c r="AV292" s="15" t="s">
        <v>445</v>
      </c>
      <c r="AW292" s="15" t="s">
        <v>31</v>
      </c>
    </row>
    <row r="293" spans="47:49" ht="18" hidden="1" customHeight="1" x14ac:dyDescent="0.25">
      <c r="AU293" s="14">
        <v>205</v>
      </c>
      <c r="AV293" s="15" t="s">
        <v>446</v>
      </c>
      <c r="AW293" s="15" t="s">
        <v>31</v>
      </c>
    </row>
    <row r="294" spans="47:49" ht="18" hidden="1" customHeight="1" x14ac:dyDescent="0.25">
      <c r="AU294" s="17">
        <v>206</v>
      </c>
      <c r="AV294" s="15" t="s">
        <v>447</v>
      </c>
      <c r="AW294" s="15" t="s">
        <v>174</v>
      </c>
    </row>
    <row r="295" spans="47:49" ht="18" hidden="1" customHeight="1" x14ac:dyDescent="0.25">
      <c r="AU295" s="17">
        <v>207</v>
      </c>
      <c r="AV295" s="15" t="s">
        <v>448</v>
      </c>
      <c r="AW295" s="15" t="s">
        <v>31</v>
      </c>
    </row>
    <row r="296" spans="47:49" ht="18" hidden="1" customHeight="1" x14ac:dyDescent="0.25">
      <c r="AU296" s="17">
        <v>208</v>
      </c>
      <c r="AV296" s="15" t="s">
        <v>449</v>
      </c>
      <c r="AW296" s="15" t="s">
        <v>31</v>
      </c>
    </row>
    <row r="297" spans="47:49" ht="18" hidden="1" customHeight="1" x14ac:dyDescent="0.25">
      <c r="AU297" s="17">
        <v>209</v>
      </c>
      <c r="AV297" s="15" t="s">
        <v>175</v>
      </c>
      <c r="AW297" s="15" t="s">
        <v>176</v>
      </c>
    </row>
    <row r="298" spans="47:49" ht="18" hidden="1" customHeight="1" x14ac:dyDescent="0.25">
      <c r="AU298" s="17">
        <v>210</v>
      </c>
      <c r="AV298" s="15" t="s">
        <v>450</v>
      </c>
      <c r="AW298" s="15" t="s">
        <v>177</v>
      </c>
    </row>
    <row r="299" spans="47:49" ht="18" hidden="1" customHeight="1" x14ac:dyDescent="0.25">
      <c r="AU299" s="17">
        <v>211</v>
      </c>
      <c r="AV299" s="15" t="s">
        <v>451</v>
      </c>
      <c r="AW299" s="15" t="s">
        <v>31</v>
      </c>
    </row>
    <row r="300" spans="47:49" ht="18" hidden="1" customHeight="1" x14ac:dyDescent="0.25">
      <c r="AU300" s="17">
        <v>212</v>
      </c>
      <c r="AV300" s="18" t="s">
        <v>452</v>
      </c>
      <c r="AW300" s="15" t="s">
        <v>178</v>
      </c>
    </row>
    <row r="301" spans="47:49" ht="18" hidden="1" customHeight="1" x14ac:dyDescent="0.25">
      <c r="AU301" s="17">
        <v>213</v>
      </c>
      <c r="AV301" s="15" t="s">
        <v>453</v>
      </c>
      <c r="AW301" s="15" t="s">
        <v>179</v>
      </c>
    </row>
    <row r="302" spans="47:49" ht="18" hidden="1" customHeight="1" x14ac:dyDescent="0.25">
      <c r="AU302" s="17">
        <v>214</v>
      </c>
      <c r="AV302" s="19" t="s">
        <v>454</v>
      </c>
      <c r="AW302" s="18" t="s">
        <v>180</v>
      </c>
    </row>
    <row r="303" spans="47:49" ht="18" hidden="1" customHeight="1" x14ac:dyDescent="0.25">
      <c r="AU303" s="17">
        <v>215</v>
      </c>
      <c r="AV303" s="20" t="s">
        <v>455</v>
      </c>
      <c r="AW303" s="18" t="s">
        <v>181</v>
      </c>
    </row>
    <row r="304" spans="47:49" ht="18" hidden="1" customHeight="1" x14ac:dyDescent="0.25">
      <c r="AU304" s="17">
        <v>216</v>
      </c>
      <c r="AV304" s="20" t="s">
        <v>182</v>
      </c>
      <c r="AW304" s="18" t="s">
        <v>142</v>
      </c>
    </row>
    <row r="305" spans="47:49" ht="18" hidden="1" customHeight="1" x14ac:dyDescent="0.25">
      <c r="AU305" s="17">
        <v>217</v>
      </c>
      <c r="AV305" s="20" t="s">
        <v>456</v>
      </c>
      <c r="AW305" s="18" t="s">
        <v>154</v>
      </c>
    </row>
    <row r="306" spans="47:49" ht="18" hidden="1" customHeight="1" x14ac:dyDescent="0.25">
      <c r="AU306" s="17">
        <v>218</v>
      </c>
      <c r="AV306" s="19" t="s">
        <v>457</v>
      </c>
      <c r="AW306" s="15" t="s">
        <v>183</v>
      </c>
    </row>
    <row r="307" spans="47:49" ht="18" hidden="1" customHeight="1" x14ac:dyDescent="0.25">
      <c r="AU307" s="17">
        <v>219</v>
      </c>
      <c r="AV307" s="20" t="s">
        <v>458</v>
      </c>
      <c r="AW307" s="20" t="s">
        <v>184</v>
      </c>
    </row>
    <row r="308" spans="47:49" ht="18" hidden="1" customHeight="1" x14ac:dyDescent="0.25">
      <c r="AU308" s="17">
        <v>220</v>
      </c>
      <c r="AV308" s="20" t="s">
        <v>459</v>
      </c>
      <c r="AW308" s="20" t="s">
        <v>31</v>
      </c>
    </row>
    <row r="309" spans="47:49" ht="18" hidden="1" customHeight="1" x14ac:dyDescent="0.25">
      <c r="AU309" s="17">
        <v>221</v>
      </c>
      <c r="AV309" s="20" t="s">
        <v>460</v>
      </c>
      <c r="AW309" s="20" t="s">
        <v>31</v>
      </c>
    </row>
    <row r="310" spans="47:49" ht="18" hidden="1" customHeight="1" x14ac:dyDescent="0.25">
      <c r="AU310" s="17">
        <v>222</v>
      </c>
      <c r="AV310" s="20" t="s">
        <v>461</v>
      </c>
      <c r="AW310" s="20" t="s">
        <v>185</v>
      </c>
    </row>
    <row r="311" spans="47:49" ht="18" hidden="1" customHeight="1" x14ac:dyDescent="0.25">
      <c r="AU311" s="17">
        <v>223</v>
      </c>
      <c r="AV311" s="20" t="s">
        <v>462</v>
      </c>
      <c r="AW311" s="20" t="s">
        <v>31</v>
      </c>
    </row>
    <row r="312" spans="47:49" ht="18" hidden="1" customHeight="1" x14ac:dyDescent="0.25">
      <c r="AU312" s="17">
        <v>224</v>
      </c>
      <c r="AV312" s="20" t="s">
        <v>463</v>
      </c>
      <c r="AW312" s="20" t="s">
        <v>31</v>
      </c>
    </row>
    <row r="313" spans="47:49" ht="18" hidden="1" customHeight="1" x14ac:dyDescent="0.25">
      <c r="AU313" s="17">
        <v>225</v>
      </c>
      <c r="AV313" s="20" t="s">
        <v>464</v>
      </c>
      <c r="AW313" s="20" t="s">
        <v>31</v>
      </c>
    </row>
    <row r="314" spans="47:49" ht="18" hidden="1" customHeight="1" x14ac:dyDescent="0.25">
      <c r="AU314" s="17">
        <v>226</v>
      </c>
      <c r="AV314" s="20" t="s">
        <v>465</v>
      </c>
      <c r="AW314" s="20" t="s">
        <v>31</v>
      </c>
    </row>
    <row r="315" spans="47:49" ht="18" hidden="1" customHeight="1" x14ac:dyDescent="0.25">
      <c r="AU315" s="17">
        <v>227</v>
      </c>
      <c r="AV315" s="20" t="s">
        <v>466</v>
      </c>
      <c r="AW315" s="20" t="s">
        <v>31</v>
      </c>
    </row>
    <row r="316" spans="47:49" ht="18" hidden="1" customHeight="1" x14ac:dyDescent="0.25">
      <c r="AU316" s="17">
        <v>228</v>
      </c>
      <c r="AV316" s="20" t="s">
        <v>467</v>
      </c>
      <c r="AW316" s="20" t="s">
        <v>31</v>
      </c>
    </row>
    <row r="317" spans="47:49" ht="18" hidden="1" customHeight="1" x14ac:dyDescent="0.25">
      <c r="AU317" s="17">
        <v>229</v>
      </c>
      <c r="AV317" s="20" t="s">
        <v>468</v>
      </c>
      <c r="AW317" s="20" t="s">
        <v>31</v>
      </c>
    </row>
    <row r="318" spans="47:49" ht="18" hidden="1" customHeight="1" x14ac:dyDescent="0.25">
      <c r="AU318" s="17">
        <v>230</v>
      </c>
      <c r="AV318" s="20" t="s">
        <v>469</v>
      </c>
      <c r="AW318" s="20" t="s">
        <v>31</v>
      </c>
    </row>
    <row r="319" spans="47:49" ht="18" hidden="1" customHeight="1" x14ac:dyDescent="0.25">
      <c r="AU319" s="17">
        <v>231</v>
      </c>
      <c r="AV319" s="20" t="s">
        <v>470</v>
      </c>
      <c r="AW319" s="20" t="s">
        <v>186</v>
      </c>
    </row>
    <row r="320" spans="47:49" ht="18" hidden="1" customHeight="1" x14ac:dyDescent="0.25">
      <c r="AU320" s="17">
        <v>232</v>
      </c>
      <c r="AV320" s="20" t="s">
        <v>471</v>
      </c>
      <c r="AW320" s="20" t="s">
        <v>187</v>
      </c>
    </row>
    <row r="321" spans="47:49" ht="18" hidden="1" customHeight="1" x14ac:dyDescent="0.25">
      <c r="AU321" s="17">
        <v>233</v>
      </c>
      <c r="AV321" s="20" t="s">
        <v>472</v>
      </c>
      <c r="AW321" s="20" t="s">
        <v>188</v>
      </c>
    </row>
    <row r="322" spans="47:49" ht="18" hidden="1" customHeight="1" x14ac:dyDescent="0.25">
      <c r="AU322" s="17">
        <v>234</v>
      </c>
      <c r="AV322" s="20" t="s">
        <v>473</v>
      </c>
      <c r="AW322" s="20" t="s">
        <v>189</v>
      </c>
    </row>
    <row r="323" spans="47:49" ht="18" hidden="1" customHeight="1" x14ac:dyDescent="0.25">
      <c r="AU323" s="17">
        <v>235</v>
      </c>
      <c r="AV323" s="20" t="s">
        <v>474</v>
      </c>
      <c r="AW323" s="20" t="s">
        <v>190</v>
      </c>
    </row>
    <row r="324" spans="47:49" ht="18" hidden="1" customHeight="1" x14ac:dyDescent="0.25">
      <c r="AU324" s="17">
        <v>236</v>
      </c>
      <c r="AV324" s="20" t="s">
        <v>475</v>
      </c>
      <c r="AW324" s="20" t="s">
        <v>191</v>
      </c>
    </row>
    <row r="325" spans="47:49" ht="18" hidden="1" customHeight="1" x14ac:dyDescent="0.25">
      <c r="AU325" s="17">
        <v>237</v>
      </c>
      <c r="AV325" s="20" t="s">
        <v>476</v>
      </c>
      <c r="AW325" s="20" t="s">
        <v>192</v>
      </c>
    </row>
    <row r="326" spans="47:49" ht="18" hidden="1" customHeight="1" x14ac:dyDescent="0.25">
      <c r="AU326" s="17">
        <v>238</v>
      </c>
      <c r="AV326" s="20" t="s">
        <v>477</v>
      </c>
      <c r="AW326" s="20" t="s">
        <v>31</v>
      </c>
    </row>
    <row r="327" spans="47:49" ht="18" hidden="1" customHeight="1" x14ac:dyDescent="0.25">
      <c r="AU327" s="17">
        <v>239</v>
      </c>
      <c r="AV327" s="20" t="s">
        <v>478</v>
      </c>
      <c r="AW327" s="20" t="s">
        <v>193</v>
      </c>
    </row>
    <row r="328" spans="47:49" ht="18" hidden="1" customHeight="1" x14ac:dyDescent="0.25">
      <c r="AU328" s="17">
        <v>240</v>
      </c>
      <c r="AV328" s="20" t="s">
        <v>479</v>
      </c>
      <c r="AW328" s="20" t="s">
        <v>194</v>
      </c>
    </row>
    <row r="329" spans="47:49" ht="18" hidden="1" customHeight="1" x14ac:dyDescent="0.25">
      <c r="AU329" s="17">
        <v>241</v>
      </c>
      <c r="AV329" s="20" t="s">
        <v>480</v>
      </c>
      <c r="AW329" s="20" t="s">
        <v>195</v>
      </c>
    </row>
    <row r="330" spans="47:49" ht="18" hidden="1" customHeight="1" x14ac:dyDescent="0.25">
      <c r="AU330" s="17">
        <v>242</v>
      </c>
      <c r="AV330" s="20" t="s">
        <v>481</v>
      </c>
      <c r="AW330" s="20" t="s">
        <v>142</v>
      </c>
    </row>
    <row r="331" spans="47:49" ht="18" hidden="1" customHeight="1" x14ac:dyDescent="0.25">
      <c r="AU331" s="17">
        <v>243</v>
      </c>
      <c r="AV331" s="20" t="s">
        <v>482</v>
      </c>
      <c r="AW331" s="20" t="s">
        <v>196</v>
      </c>
    </row>
    <row r="332" spans="47:49" ht="18" hidden="1" customHeight="1" x14ac:dyDescent="0.25">
      <c r="AU332" s="17">
        <v>244</v>
      </c>
      <c r="AV332" s="21" t="s">
        <v>483</v>
      </c>
      <c r="AW332" s="21" t="s">
        <v>197</v>
      </c>
    </row>
    <row r="333" spans="47:49" ht="18" hidden="1" customHeight="1" x14ac:dyDescent="0.25">
      <c r="AU333" s="17">
        <v>245</v>
      </c>
      <c r="AV333" s="21" t="s">
        <v>484</v>
      </c>
      <c r="AW333" s="21" t="s">
        <v>176</v>
      </c>
    </row>
    <row r="334" spans="47:49" ht="18" hidden="1" customHeight="1" x14ac:dyDescent="0.25">
      <c r="AU334" s="17">
        <v>246</v>
      </c>
      <c r="AV334" s="21" t="s">
        <v>485</v>
      </c>
      <c r="AW334" s="21" t="s">
        <v>198</v>
      </c>
    </row>
    <row r="335" spans="47:49" ht="18" hidden="1" customHeight="1" x14ac:dyDescent="0.25">
      <c r="AU335" s="17">
        <v>247</v>
      </c>
      <c r="AV335" s="21" t="s">
        <v>486</v>
      </c>
      <c r="AW335" s="21" t="s">
        <v>31</v>
      </c>
    </row>
    <row r="336" spans="47:49" ht="18" hidden="1" customHeight="1" x14ac:dyDescent="0.25">
      <c r="AU336" s="17">
        <v>248</v>
      </c>
      <c r="AV336" s="20" t="s">
        <v>487</v>
      </c>
      <c r="AW336" s="20" t="s">
        <v>199</v>
      </c>
    </row>
    <row r="337" spans="47:49" ht="18" hidden="1" customHeight="1" x14ac:dyDescent="0.25">
      <c r="AU337" s="17">
        <v>249</v>
      </c>
      <c r="AV337" s="21" t="s">
        <v>488</v>
      </c>
      <c r="AW337" s="20" t="s">
        <v>146</v>
      </c>
    </row>
    <row r="338" spans="47:49" ht="18" hidden="1" customHeight="1" x14ac:dyDescent="0.25">
      <c r="AU338" s="17">
        <v>250</v>
      </c>
      <c r="AV338" s="21" t="s">
        <v>200</v>
      </c>
      <c r="AW338" s="20" t="s">
        <v>31</v>
      </c>
    </row>
    <row r="339" spans="47:49" ht="18" hidden="1" customHeight="1" x14ac:dyDescent="0.25">
      <c r="AU339" s="17">
        <v>251</v>
      </c>
      <c r="AV339" s="21" t="s">
        <v>201</v>
      </c>
      <c r="AW339" s="20" t="s">
        <v>202</v>
      </c>
    </row>
    <row r="340" spans="47:49" ht="18" hidden="1" customHeight="1" x14ac:dyDescent="0.25">
      <c r="AU340" s="17">
        <v>252</v>
      </c>
      <c r="AV340" s="21" t="s">
        <v>489</v>
      </c>
      <c r="AW340" s="20" t="s">
        <v>55</v>
      </c>
    </row>
    <row r="341" spans="47:49" ht="18" hidden="1" customHeight="1" x14ac:dyDescent="0.25">
      <c r="AU341" s="17">
        <v>253</v>
      </c>
      <c r="AV341" s="21" t="s">
        <v>490</v>
      </c>
      <c r="AW341" s="20" t="s">
        <v>31</v>
      </c>
    </row>
    <row r="342" spans="47:49" ht="18" hidden="1" customHeight="1" x14ac:dyDescent="0.25">
      <c r="AU342" s="17">
        <v>254</v>
      </c>
      <c r="AV342" s="21" t="s">
        <v>491</v>
      </c>
      <c r="AW342" s="20" t="s">
        <v>31</v>
      </c>
    </row>
    <row r="343" spans="47:49" ht="18" hidden="1" customHeight="1" x14ac:dyDescent="0.25">
      <c r="AU343" s="17">
        <v>255</v>
      </c>
      <c r="AV343" s="21" t="s">
        <v>492</v>
      </c>
      <c r="AW343" s="20" t="s">
        <v>203</v>
      </c>
    </row>
    <row r="344" spans="47:49" ht="18" hidden="1" customHeight="1" x14ac:dyDescent="0.25">
      <c r="AU344" s="17">
        <v>256</v>
      </c>
      <c r="AV344" s="21" t="s">
        <v>493</v>
      </c>
      <c r="AW344" s="20" t="s">
        <v>204</v>
      </c>
    </row>
    <row r="345" spans="47:49" ht="18" hidden="1" customHeight="1" x14ac:dyDescent="0.25">
      <c r="AU345" s="17">
        <v>257</v>
      </c>
      <c r="AV345" s="21" t="s">
        <v>494</v>
      </c>
      <c r="AW345" s="20" t="s">
        <v>31</v>
      </c>
    </row>
    <row r="346" spans="47:49" ht="18" hidden="1" customHeight="1" x14ac:dyDescent="0.25">
      <c r="AU346" s="17">
        <v>258</v>
      </c>
      <c r="AV346" s="21" t="s">
        <v>495</v>
      </c>
      <c r="AW346" s="20" t="s">
        <v>65</v>
      </c>
    </row>
    <row r="347" spans="47:49" ht="18" hidden="1" customHeight="1" x14ac:dyDescent="0.25">
      <c r="AU347" s="17">
        <v>259</v>
      </c>
      <c r="AV347" s="21" t="s">
        <v>205</v>
      </c>
      <c r="AW347" s="20" t="s">
        <v>206</v>
      </c>
    </row>
    <row r="348" spans="47:49" ht="18" hidden="1" customHeight="1" x14ac:dyDescent="0.25">
      <c r="AU348" s="17">
        <v>260</v>
      </c>
      <c r="AV348" s="21" t="s">
        <v>496</v>
      </c>
      <c r="AW348" s="20" t="s">
        <v>31</v>
      </c>
    </row>
    <row r="349" spans="47:49" ht="18" hidden="1" customHeight="1" x14ac:dyDescent="0.25">
      <c r="AU349" s="17">
        <v>261</v>
      </c>
      <c r="AV349" s="21" t="s">
        <v>497</v>
      </c>
      <c r="AW349" s="20" t="s">
        <v>70</v>
      </c>
    </row>
    <row r="350" spans="47:49" ht="18" hidden="1" customHeight="1" x14ac:dyDescent="0.25">
      <c r="AU350" s="17">
        <v>262</v>
      </c>
      <c r="AV350" s="21" t="s">
        <v>498</v>
      </c>
      <c r="AW350" s="20" t="s">
        <v>164</v>
      </c>
    </row>
    <row r="351" spans="47:49" ht="18" hidden="1" customHeight="1" x14ac:dyDescent="0.25">
      <c r="AU351" s="17">
        <v>263</v>
      </c>
      <c r="AV351" s="21" t="s">
        <v>499</v>
      </c>
      <c r="AW351" s="20" t="s">
        <v>207</v>
      </c>
    </row>
    <row r="352" spans="47:49" ht="18" hidden="1" customHeight="1" x14ac:dyDescent="0.25">
      <c r="AU352" s="17">
        <v>264</v>
      </c>
      <c r="AV352" s="21" t="s">
        <v>500</v>
      </c>
      <c r="AW352" s="20" t="s">
        <v>33</v>
      </c>
    </row>
    <row r="353" spans="47:49" ht="18" hidden="1" customHeight="1" x14ac:dyDescent="0.25">
      <c r="AU353" s="17">
        <v>265</v>
      </c>
      <c r="AV353" s="21" t="s">
        <v>501</v>
      </c>
      <c r="AW353" s="20" t="s">
        <v>119</v>
      </c>
    </row>
    <row r="354" spans="47:49" ht="18" hidden="1" customHeight="1" x14ac:dyDescent="0.25">
      <c r="AU354" s="17">
        <v>266</v>
      </c>
      <c r="AV354" s="21" t="s">
        <v>502</v>
      </c>
      <c r="AW354" s="20" t="s">
        <v>208</v>
      </c>
    </row>
    <row r="355" spans="47:49" ht="18" hidden="1" customHeight="1" x14ac:dyDescent="0.25">
      <c r="AU355" s="17">
        <v>267</v>
      </c>
      <c r="AV355" s="21" t="s">
        <v>503</v>
      </c>
      <c r="AW355" s="20" t="s">
        <v>31</v>
      </c>
    </row>
    <row r="356" spans="47:49" ht="18" hidden="1" customHeight="1" x14ac:dyDescent="0.25">
      <c r="AU356" s="17">
        <v>268</v>
      </c>
      <c r="AV356" s="21" t="s">
        <v>504</v>
      </c>
      <c r="AW356" s="20" t="s">
        <v>209</v>
      </c>
    </row>
    <row r="357" spans="47:49" ht="18" hidden="1" customHeight="1" x14ac:dyDescent="0.25">
      <c r="AU357" s="17">
        <v>269</v>
      </c>
      <c r="AV357" s="21" t="s">
        <v>505</v>
      </c>
      <c r="AW357" s="20" t="s">
        <v>98</v>
      </c>
    </row>
    <row r="358" spans="47:49" ht="18" hidden="1" customHeight="1" x14ac:dyDescent="0.25">
      <c r="AU358" s="17">
        <v>270</v>
      </c>
      <c r="AV358" s="21" t="s">
        <v>506</v>
      </c>
      <c r="AW358" s="20" t="s">
        <v>185</v>
      </c>
    </row>
    <row r="359" spans="47:49" ht="18" hidden="1" customHeight="1" x14ac:dyDescent="0.25">
      <c r="AU359" s="17">
        <v>271</v>
      </c>
      <c r="AV359" s="21" t="s">
        <v>507</v>
      </c>
      <c r="AW359" s="20" t="s">
        <v>210</v>
      </c>
    </row>
    <row r="360" spans="47:49" ht="18" hidden="1" customHeight="1" x14ac:dyDescent="0.25">
      <c r="AU360" s="17">
        <v>272</v>
      </c>
      <c r="AV360" s="21" t="s">
        <v>211</v>
      </c>
      <c r="AW360" s="20" t="s">
        <v>212</v>
      </c>
    </row>
    <row r="361" spans="47:49" ht="18" hidden="1" customHeight="1" x14ac:dyDescent="0.25">
      <c r="AU361" s="17">
        <v>273</v>
      </c>
      <c r="AV361" s="21" t="s">
        <v>213</v>
      </c>
      <c r="AW361" s="20" t="s">
        <v>31</v>
      </c>
    </row>
    <row r="362" spans="47:49" ht="18" hidden="1" customHeight="1" x14ac:dyDescent="0.25">
      <c r="AU362" s="17">
        <v>274</v>
      </c>
      <c r="AV362" s="21" t="s">
        <v>508</v>
      </c>
      <c r="AW362" s="20" t="s">
        <v>214</v>
      </c>
    </row>
    <row r="363" spans="47:49" ht="18" hidden="1" customHeight="1" x14ac:dyDescent="0.25">
      <c r="AU363" s="17">
        <v>275</v>
      </c>
      <c r="AV363" s="21" t="s">
        <v>509</v>
      </c>
      <c r="AW363" s="20" t="s">
        <v>101</v>
      </c>
    </row>
    <row r="364" spans="47:49" ht="18" hidden="1" customHeight="1" x14ac:dyDescent="0.25">
      <c r="AU364" s="17">
        <v>276</v>
      </c>
      <c r="AV364" s="21" t="s">
        <v>215</v>
      </c>
      <c r="AW364" s="20" t="s">
        <v>37</v>
      </c>
    </row>
    <row r="365" spans="47:49" ht="18" hidden="1" customHeight="1" x14ac:dyDescent="0.25">
      <c r="AU365" s="17">
        <v>277</v>
      </c>
      <c r="AV365" s="21" t="s">
        <v>216</v>
      </c>
      <c r="AW365" s="20" t="s">
        <v>217</v>
      </c>
    </row>
    <row r="366" spans="47:49" ht="18" hidden="1" customHeight="1" x14ac:dyDescent="0.25">
      <c r="AU366" s="17">
        <v>278</v>
      </c>
      <c r="AV366" s="21" t="s">
        <v>510</v>
      </c>
      <c r="AW366" s="20" t="s">
        <v>183</v>
      </c>
    </row>
    <row r="367" spans="47:49" ht="18" hidden="1" customHeight="1" x14ac:dyDescent="0.25">
      <c r="AU367" s="17">
        <v>279</v>
      </c>
      <c r="AV367" s="21" t="s">
        <v>511</v>
      </c>
      <c r="AW367" s="20" t="s">
        <v>218</v>
      </c>
    </row>
    <row r="368" spans="47:49" ht="18" hidden="1" customHeight="1" x14ac:dyDescent="0.25">
      <c r="AU368" s="17">
        <v>280</v>
      </c>
      <c r="AV368" s="21" t="s">
        <v>512</v>
      </c>
      <c r="AW368" s="20" t="s">
        <v>144</v>
      </c>
    </row>
    <row r="369" spans="47:49" ht="18" hidden="1" customHeight="1" x14ac:dyDescent="0.25">
      <c r="AU369" s="17">
        <v>281</v>
      </c>
      <c r="AV369" s="21" t="s">
        <v>513</v>
      </c>
      <c r="AW369" s="20" t="s">
        <v>219</v>
      </c>
    </row>
    <row r="370" spans="47:49" ht="18" hidden="1" customHeight="1" x14ac:dyDescent="0.25">
      <c r="AU370" s="17">
        <v>282</v>
      </c>
      <c r="AV370" s="21" t="s">
        <v>514</v>
      </c>
      <c r="AW370" s="20" t="s">
        <v>220</v>
      </c>
    </row>
    <row r="371" spans="47:49" ht="18" hidden="1" customHeight="1" x14ac:dyDescent="0.25">
      <c r="AU371" s="17">
        <v>283</v>
      </c>
      <c r="AV371" s="21" t="s">
        <v>515</v>
      </c>
      <c r="AW371" s="20" t="s">
        <v>164</v>
      </c>
    </row>
    <row r="372" spans="47:49" ht="18" hidden="1" customHeight="1" x14ac:dyDescent="0.25">
      <c r="AU372" s="17">
        <v>284</v>
      </c>
      <c r="AV372" s="21" t="s">
        <v>516</v>
      </c>
      <c r="AW372" s="20" t="s">
        <v>85</v>
      </c>
    </row>
    <row r="373" spans="47:49" ht="18" hidden="1" customHeight="1" x14ac:dyDescent="0.25">
      <c r="AU373" s="17">
        <v>285</v>
      </c>
      <c r="AV373" s="21" t="s">
        <v>517</v>
      </c>
      <c r="AW373" s="20" t="s">
        <v>31</v>
      </c>
    </row>
    <row r="374" spans="47:49" ht="18" hidden="1" customHeight="1" x14ac:dyDescent="0.25">
      <c r="AU374" s="17">
        <v>286</v>
      </c>
      <c r="AV374" s="21" t="s">
        <v>518</v>
      </c>
      <c r="AW374" s="20" t="s">
        <v>106</v>
      </c>
    </row>
    <row r="375" spans="47:49" ht="18" hidden="1" customHeight="1" x14ac:dyDescent="0.25">
      <c r="AU375" s="17">
        <v>287</v>
      </c>
      <c r="AV375" s="21" t="s">
        <v>519</v>
      </c>
      <c r="AW375" s="20"/>
    </row>
    <row r="376" spans="47:49" ht="18" hidden="1" customHeight="1" x14ac:dyDescent="0.25">
      <c r="AU376" s="17">
        <v>288</v>
      </c>
      <c r="AV376" s="21" t="s">
        <v>520</v>
      </c>
      <c r="AW376" s="20" t="s">
        <v>52</v>
      </c>
    </row>
    <row r="377" spans="47:49" ht="18" hidden="1" customHeight="1" x14ac:dyDescent="0.25">
      <c r="AU377" s="17">
        <v>289</v>
      </c>
      <c r="AV377" s="21" t="s">
        <v>521</v>
      </c>
      <c r="AW377" s="20" t="s">
        <v>542</v>
      </c>
    </row>
    <row r="378" spans="47:49" ht="18" hidden="1" customHeight="1" x14ac:dyDescent="0.25">
      <c r="AU378" s="17">
        <v>290</v>
      </c>
      <c r="AV378" s="21" t="s">
        <v>522</v>
      </c>
      <c r="AW378" s="20" t="s">
        <v>47</v>
      </c>
    </row>
    <row r="379" spans="47:49" ht="18" hidden="1" customHeight="1" x14ac:dyDescent="0.25">
      <c r="AU379" s="17">
        <v>291</v>
      </c>
      <c r="AV379" s="21" t="s">
        <v>523</v>
      </c>
      <c r="AW379" s="20" t="s">
        <v>72</v>
      </c>
    </row>
    <row r="380" spans="47:49" ht="18" hidden="1" customHeight="1" x14ac:dyDescent="0.25">
      <c r="AU380" s="17">
        <v>292</v>
      </c>
      <c r="AV380" s="21" t="s">
        <v>524</v>
      </c>
      <c r="AW380" s="20" t="s">
        <v>156</v>
      </c>
    </row>
    <row r="381" spans="47:49" ht="18" hidden="1" customHeight="1" x14ac:dyDescent="0.25">
      <c r="AU381" s="17">
        <v>293</v>
      </c>
      <c r="AV381" s="21" t="s">
        <v>525</v>
      </c>
      <c r="AW381" s="20" t="s">
        <v>543</v>
      </c>
    </row>
    <row r="382" spans="47:49" ht="18" hidden="1" customHeight="1" x14ac:dyDescent="0.25">
      <c r="AU382" s="17">
        <v>294</v>
      </c>
      <c r="AV382" s="21" t="s">
        <v>526</v>
      </c>
      <c r="AW382" s="20" t="s">
        <v>135</v>
      </c>
    </row>
    <row r="383" spans="47:49" ht="18" hidden="1" customHeight="1" x14ac:dyDescent="0.25">
      <c r="AU383" s="17">
        <v>295</v>
      </c>
      <c r="AV383" s="21" t="s">
        <v>527</v>
      </c>
      <c r="AW383" s="20" t="s">
        <v>155</v>
      </c>
    </row>
    <row r="384" spans="47:49" ht="18" hidden="1" customHeight="1" x14ac:dyDescent="0.25">
      <c r="AU384" s="17">
        <v>296</v>
      </c>
      <c r="AV384" s="21" t="s">
        <v>528</v>
      </c>
      <c r="AW384" s="20" t="s">
        <v>539</v>
      </c>
    </row>
    <row r="385" spans="47:49" ht="18" hidden="1" customHeight="1" x14ac:dyDescent="0.25">
      <c r="AU385" s="17">
        <v>297</v>
      </c>
      <c r="AV385" s="21" t="s">
        <v>529</v>
      </c>
      <c r="AW385" s="20"/>
    </row>
    <row r="386" spans="47:49" ht="18" hidden="1" customHeight="1" x14ac:dyDescent="0.25">
      <c r="AU386" s="17">
        <v>298</v>
      </c>
      <c r="AV386" s="21" t="s">
        <v>530</v>
      </c>
      <c r="AW386" s="20" t="s">
        <v>113</v>
      </c>
    </row>
    <row r="387" spans="47:49" ht="18" hidden="1" customHeight="1" x14ac:dyDescent="0.25">
      <c r="AU387" s="17">
        <v>299</v>
      </c>
      <c r="AV387" s="21" t="s">
        <v>531</v>
      </c>
      <c r="AW387" s="20" t="s">
        <v>193</v>
      </c>
    </row>
    <row r="388" spans="47:49" ht="18" hidden="1" customHeight="1" x14ac:dyDescent="0.25">
      <c r="AU388" s="17">
        <v>300</v>
      </c>
      <c r="AV388" s="21" t="s">
        <v>532</v>
      </c>
      <c r="AW388" s="20" t="s">
        <v>540</v>
      </c>
    </row>
    <row r="389" spans="47:49" ht="18" hidden="1" customHeight="1" x14ac:dyDescent="0.25">
      <c r="AU389" s="17">
        <v>301</v>
      </c>
      <c r="AV389" s="21" t="s">
        <v>533</v>
      </c>
      <c r="AW389" s="20"/>
    </row>
    <row r="390" spans="47:49" ht="18" hidden="1" customHeight="1" x14ac:dyDescent="0.25">
      <c r="AU390" s="17">
        <v>302</v>
      </c>
      <c r="AV390" s="21" t="s">
        <v>534</v>
      </c>
      <c r="AW390" s="20" t="s">
        <v>539</v>
      </c>
    </row>
    <row r="391" spans="47:49" ht="18" hidden="1" customHeight="1" x14ac:dyDescent="0.25">
      <c r="AU391" s="17">
        <v>303</v>
      </c>
      <c r="AV391" s="21" t="s">
        <v>535</v>
      </c>
      <c r="AW391" s="20"/>
    </row>
    <row r="392" spans="47:49" ht="18" hidden="1" customHeight="1" x14ac:dyDescent="0.25">
      <c r="AU392" s="17">
        <v>304</v>
      </c>
      <c r="AV392" s="21" t="s">
        <v>536</v>
      </c>
      <c r="AW392" s="20" t="s">
        <v>541</v>
      </c>
    </row>
    <row r="393" spans="47:49" ht="18" hidden="1" customHeight="1" x14ac:dyDescent="0.25">
      <c r="AU393" s="17">
        <v>305</v>
      </c>
      <c r="AV393" s="21" t="s">
        <v>537</v>
      </c>
      <c r="AW393" s="20" t="s">
        <v>31</v>
      </c>
    </row>
    <row r="394" spans="47:49" ht="18" hidden="1" customHeight="1" x14ac:dyDescent="0.25">
      <c r="AU394" s="17">
        <v>306</v>
      </c>
      <c r="AV394" s="21" t="s">
        <v>538</v>
      </c>
      <c r="AW394" s="20" t="s">
        <v>163</v>
      </c>
    </row>
    <row r="395" spans="47:49" ht="18" hidden="1" customHeight="1" x14ac:dyDescent="0.25">
      <c r="AU395" s="17">
        <v>306</v>
      </c>
      <c r="AV395" s="21"/>
      <c r="AW395" s="20"/>
    </row>
    <row r="396" spans="47:49" ht="18" hidden="1" customHeight="1" x14ac:dyDescent="0.25">
      <c r="AU396" s="17">
        <v>307</v>
      </c>
      <c r="AV396" s="21"/>
      <c r="AW396" s="20"/>
    </row>
    <row r="397" spans="47:49" ht="18" hidden="1" customHeight="1" x14ac:dyDescent="0.25">
      <c r="AU397" s="17">
        <v>308</v>
      </c>
      <c r="AV397" s="21"/>
      <c r="AW397" s="20"/>
    </row>
    <row r="398" spans="47:49" ht="18" hidden="1" customHeight="1" x14ac:dyDescent="0.25">
      <c r="AU398" s="17">
        <v>309</v>
      </c>
      <c r="AV398" s="21"/>
      <c r="AW398" s="20"/>
    </row>
    <row r="399" spans="47:49" ht="18" hidden="1" customHeight="1" x14ac:dyDescent="0.25">
      <c r="AU399" s="17">
        <v>310</v>
      </c>
      <c r="AV399" s="21"/>
      <c r="AW399" s="20"/>
    </row>
    <row r="400" spans="47:49" ht="18" hidden="1" customHeight="1" x14ac:dyDescent="0.25">
      <c r="AU400" s="17">
        <v>311</v>
      </c>
      <c r="AV400" s="21"/>
      <c r="AW400" s="20"/>
    </row>
    <row r="401" spans="47:49" ht="18" hidden="1" customHeight="1" x14ac:dyDescent="0.25">
      <c r="AU401" s="17">
        <v>312</v>
      </c>
      <c r="AV401" s="21"/>
      <c r="AW401" s="20"/>
    </row>
    <row r="402" spans="47:49" ht="18" hidden="1" customHeight="1" x14ac:dyDescent="0.25">
      <c r="AU402" s="17">
        <v>313</v>
      </c>
      <c r="AV402" s="21"/>
      <c r="AW402" s="20"/>
    </row>
    <row r="403" spans="47:49" ht="18" hidden="1" customHeight="1" x14ac:dyDescent="0.25">
      <c r="AU403" s="17">
        <v>314</v>
      </c>
      <c r="AV403" s="21"/>
      <c r="AW403" s="20"/>
    </row>
    <row r="404" spans="47:49" ht="18" hidden="1" customHeight="1" x14ac:dyDescent="0.25">
      <c r="AU404" s="17">
        <v>315</v>
      </c>
      <c r="AV404" s="21"/>
      <c r="AW404" s="20"/>
    </row>
    <row r="405" spans="47:49" ht="18" hidden="1" customHeight="1" x14ac:dyDescent="0.25">
      <c r="AU405" s="17">
        <v>316</v>
      </c>
      <c r="AV405" s="21"/>
      <c r="AW405" s="20"/>
    </row>
    <row r="406" spans="47:49" ht="18" hidden="1" customHeight="1" x14ac:dyDescent="0.25">
      <c r="AU406" s="17">
        <v>317</v>
      </c>
      <c r="AV406" s="21"/>
      <c r="AW406" s="20"/>
    </row>
    <row r="407" spans="47:49" ht="18" hidden="1" customHeight="1" x14ac:dyDescent="0.25">
      <c r="AU407" s="17">
        <v>318</v>
      </c>
      <c r="AV407" s="21"/>
      <c r="AW407" s="20"/>
    </row>
    <row r="408" spans="47:49" ht="18" hidden="1" customHeight="1" x14ac:dyDescent="0.25">
      <c r="AU408" s="22">
        <v>319</v>
      </c>
      <c r="AV408" s="23"/>
      <c r="AW408" s="24"/>
    </row>
    <row r="409" spans="47:49" ht="18" hidden="1" customHeight="1" x14ac:dyDescent="0.25">
      <c r="AU409" s="1">
        <v>320</v>
      </c>
    </row>
  </sheetData>
  <sheetProtection algorithmName="SHA-512" hashValue="LavSER964GctY9FZSa4JVpk/rCueBUo1G988JPDFqBb4wLt3b9qekyLzr6iM4zaUFn7qg2qTcbaJbpBgfGiudw==" saltValue="K4lL3qR3vWwviOpT8uQrWg==" spinCount="100000" sheet="1" objects="1" scenarios="1"/>
  <mergeCells count="111">
    <mergeCell ref="B1:AJ1"/>
    <mergeCell ref="B9:AJ9"/>
    <mergeCell ref="B13:K13"/>
    <mergeCell ref="L13:O13"/>
    <mergeCell ref="B40:AJ40"/>
    <mergeCell ref="B41:AJ43"/>
    <mergeCell ref="M28:O28"/>
    <mergeCell ref="P28:X28"/>
    <mergeCell ref="AF28:AJ28"/>
    <mergeCell ref="Y28:AE28"/>
    <mergeCell ref="B29:I29"/>
    <mergeCell ref="J29:L29"/>
    <mergeCell ref="M29:O29"/>
    <mergeCell ref="P29:X29"/>
    <mergeCell ref="Y29:AE29"/>
    <mergeCell ref="AF29:AJ29"/>
    <mergeCell ref="B30:I30"/>
    <mergeCell ref="J30:L30"/>
    <mergeCell ref="M30:O30"/>
    <mergeCell ref="P30:X30"/>
    <mergeCell ref="B23:AJ23"/>
    <mergeCell ref="B32:AJ32"/>
    <mergeCell ref="S36:AC36"/>
    <mergeCell ref="J36:P36"/>
    <mergeCell ref="AA17:AJ17"/>
    <mergeCell ref="D18:J18"/>
    <mergeCell ref="K18:P18"/>
    <mergeCell ref="Q18:Y18"/>
    <mergeCell ref="AF18:AJ18"/>
    <mergeCell ref="B20:AJ20"/>
    <mergeCell ref="Y30:AE30"/>
    <mergeCell ref="AF30:AJ30"/>
    <mergeCell ref="X12:Z12"/>
    <mergeCell ref="AA12:AE12"/>
    <mergeCell ref="AF12:AH12"/>
    <mergeCell ref="AI12:AJ12"/>
    <mergeCell ref="AD27:AI27"/>
    <mergeCell ref="F8:AJ8"/>
    <mergeCell ref="B11:D11"/>
    <mergeCell ref="B10:D10"/>
    <mergeCell ref="E10:AE10"/>
    <mergeCell ref="AF10:AG10"/>
    <mergeCell ref="AH10:AJ10"/>
    <mergeCell ref="E11:AJ11"/>
    <mergeCell ref="B12:D12"/>
    <mergeCell ref="E12:W12"/>
    <mergeCell ref="B36:I36"/>
    <mergeCell ref="J37:P37"/>
    <mergeCell ref="J38:P38"/>
    <mergeCell ref="B18:C18"/>
    <mergeCell ref="Z18:AE18"/>
    <mergeCell ref="B53:T53"/>
    <mergeCell ref="I47:AJ47"/>
    <mergeCell ref="B50:U50"/>
    <mergeCell ref="B48:H48"/>
    <mergeCell ref="I48:AJ48"/>
    <mergeCell ref="B49:H49"/>
    <mergeCell ref="I49:M49"/>
    <mergeCell ref="Q49:R49"/>
    <mergeCell ref="S49:W49"/>
    <mergeCell ref="AB49:AC49"/>
    <mergeCell ref="AD49:AI49"/>
    <mergeCell ref="V50:X50"/>
    <mergeCell ref="B80:U80"/>
    <mergeCell ref="B79:U79"/>
    <mergeCell ref="B33:AJ34"/>
    <mergeCell ref="B21:AJ21"/>
    <mergeCell ref="B24:AJ24"/>
    <mergeCell ref="I26:AJ26"/>
    <mergeCell ref="J28:L28"/>
    <mergeCell ref="S38:V38"/>
    <mergeCell ref="S37:V37"/>
    <mergeCell ref="W37:AC37"/>
    <mergeCell ref="W38:AC38"/>
    <mergeCell ref="B27:H27"/>
    <mergeCell ref="B28:I28"/>
    <mergeCell ref="B26:H26"/>
    <mergeCell ref="B46:L46"/>
    <mergeCell ref="M46:O46"/>
    <mergeCell ref="Q46:T46"/>
    <mergeCell ref="U46:AA46"/>
    <mergeCell ref="B47:E47"/>
    <mergeCell ref="B56:H56"/>
    <mergeCell ref="I56:AJ56"/>
    <mergeCell ref="F47:H47"/>
    <mergeCell ref="U53:W53"/>
    <mergeCell ref="O76:AJ76"/>
    <mergeCell ref="B54:H54"/>
    <mergeCell ref="I54:AJ54"/>
    <mergeCell ref="B55:H55"/>
    <mergeCell ref="I55:AJ55"/>
    <mergeCell ref="B2:D2"/>
    <mergeCell ref="B3:D3"/>
    <mergeCell ref="B17:C17"/>
    <mergeCell ref="D17:M17"/>
    <mergeCell ref="O17:Q17"/>
    <mergeCell ref="R17:U17"/>
    <mergeCell ref="W17:Z17"/>
    <mergeCell ref="B8:E8"/>
    <mergeCell ref="B7:E7"/>
    <mergeCell ref="F7:AJ7"/>
    <mergeCell ref="E3:AJ3"/>
    <mergeCell ref="E2:AJ2"/>
    <mergeCell ref="B5:AJ5"/>
    <mergeCell ref="B15:AJ15"/>
    <mergeCell ref="I27:M27"/>
    <mergeCell ref="Q27:R27"/>
    <mergeCell ref="S27:W27"/>
    <mergeCell ref="AB27:AC27"/>
    <mergeCell ref="B38:I38"/>
    <mergeCell ref="B37:I37"/>
  </mergeCells>
  <conditionalFormatting sqref="B47:E47">
    <cfRule type="cellIs" dxfId="10" priority="22" operator="equal">
      <formula>"Nº da OP"</formula>
    </cfRule>
  </conditionalFormatting>
  <conditionalFormatting sqref="B48:H48">
    <cfRule type="cellIs" dxfId="9" priority="21" operator="equal">
      <formula>"Emprego Público"</formula>
    </cfRule>
  </conditionalFormatting>
  <conditionalFormatting sqref="B49:H49">
    <cfRule type="cellIs" dxfId="8" priority="13" operator="equal">
      <formula>"Tipo de Contrato"</formula>
    </cfRule>
  </conditionalFormatting>
  <conditionalFormatting sqref="B54:H54">
    <cfRule type="cellIs" dxfId="7" priority="19" operator="equal">
      <formula>"Nome do órgão"</formula>
    </cfRule>
  </conditionalFormatting>
  <conditionalFormatting sqref="B55:H55">
    <cfRule type="cellIs" dxfId="6" priority="17" operator="equal">
      <formula>"Nome do Cargo"</formula>
    </cfRule>
  </conditionalFormatting>
  <conditionalFormatting sqref="B56:H56">
    <cfRule type="cellIs" dxfId="5" priority="15" operator="equal">
      <formula>"Regime"</formula>
    </cfRule>
  </conditionalFormatting>
  <conditionalFormatting sqref="B50:U50">
    <cfRule type="cellIs" dxfId="4" priority="7" operator="equal">
      <formula>"Está afastado deste Emprego Público?"</formula>
    </cfRule>
    <cfRule type="cellIs" dxfId="3" priority="8" operator="equal">
      <formula>"O (a) servidor (a) tem Emprego Permanente Suspenso?"</formula>
    </cfRule>
  </conditionalFormatting>
  <conditionalFormatting sqref="M28:O30">
    <cfRule type="cellIs" dxfId="2" priority="2" operator="equal">
      <formula>"Qual?"</formula>
    </cfRule>
  </conditionalFormatting>
  <conditionalFormatting sqref="Q46:T46">
    <cfRule type="cellIs" dxfId="1" priority="23" operator="equal">
      <formula>"Matrícula"</formula>
    </cfRule>
  </conditionalFormatting>
  <conditionalFormatting sqref="Y28:AE30">
    <cfRule type="cellIs" dxfId="0" priority="1" operator="equal">
      <formula>"Data Publicação"</formula>
    </cfRule>
  </conditionalFormatting>
  <dataValidations count="5">
    <dataValidation type="list" allowBlank="1" showInputMessage="1" showErrorMessage="1" sqref="M46:O46 V50:X50 U53:W53 J28:L30" xr:uid="{00000000-0002-0000-0000-000000000000}">
      <formula1>$AL$28:$AN$28</formula1>
    </dataValidation>
    <dataValidation type="list" allowBlank="1" showInputMessage="1" showErrorMessage="1" sqref="P28:P30" xr:uid="{00000000-0002-0000-0000-000001000000}">
      <formula1>$AP$28:$AS$28</formula1>
    </dataValidation>
    <dataValidation type="list" allowBlank="1" showInputMessage="1" showErrorMessage="1" sqref="I27 I49" xr:uid="{00000000-0002-0000-0000-000002000000}">
      <formula1>$AO$27:$AQ$27</formula1>
    </dataValidation>
    <dataValidation type="list" allowBlank="1" showInputMessage="1" showErrorMessage="1" sqref="I48:AJ48" xr:uid="{00000000-0002-0000-0000-000003000000}">
      <formula1>$AY$88:$AY$120</formula1>
    </dataValidation>
    <dataValidation type="list" allowBlank="1" showInputMessage="1" showErrorMessage="1" sqref="I26:AJ26" xr:uid="{00000000-0002-0000-0000-000004000000}">
      <formula1>$AZ$88:$AZ$120</formula1>
    </dataValidation>
  </dataValidations>
  <pageMargins left="0.34" right="0.31496062992125984" top="1.48" bottom="0.51181102362204722" header="0.23" footer="0.15748031496062992"/>
  <pageSetup paperSize="9" orientation="portrait" verticalDpi="300" r:id="rId1"/>
  <headerFooter>
    <oddHeader>&amp;C&amp;G</oddHeader>
    <oddFooter>&amp;C&amp;G</oddFooter>
  </headerFooter>
  <rowBreaks count="1" manualBreakCount="1">
    <brk id="43" min="1" max="3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de Oliveira Alves</dc:creator>
  <cp:lastModifiedBy>Emerson de Oliveira Alves</cp:lastModifiedBy>
  <cp:lastPrinted>2025-08-04T19:38:52Z</cp:lastPrinted>
  <dcterms:created xsi:type="dcterms:W3CDTF">2015-08-28T17:07:48Z</dcterms:created>
  <dcterms:modified xsi:type="dcterms:W3CDTF">2025-08-04T19:39:18Z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2024-08-07T16:14:10Z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365a1f08-0ea2-40c8-b0d7-def8f4a31de1</vt:lpwstr>
  </property>
  <property fmtid="{D5CDD505-2E9C-101B-9397-08002B2CF9AE}" pid="8" name="MSIP_Label_ff380b4d-8a71-4241-982c-3816ad3ce8fc_ContentBits">
    <vt:lpwstr>0</vt:lpwstr>
  </property>
</Properties>
</file>